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https://056gc.sharepoint.com/sites/ERTCLRMC-RERGLGRC/Shared Documents/Project Management/40. WFM/03. Position alternation equivalency tool/"/>
    </mc:Choice>
  </mc:AlternateContent>
  <xr:revisionPtr revIDLastSave="40" documentId="8_{C9399F64-B0DE-45AB-BE96-4E841EB71D8F}" xr6:coauthVersionLast="47" xr6:coauthVersionMax="47" xr10:uidLastSave="{B27F3EE3-AB1C-453D-94AC-59F83F29C9C9}"/>
  <workbookProtection workbookAlgorithmName="SHA-512" workbookHashValue="ReLRpI9E6FCkdnzEF1mq6GU9FQEQz/9QuD0XPgaeTiVa9EN1JcD7KPEZ80qT8NHe60csQV/Gu/oFAJMsTnaWNg==" workbookSaltValue="3nC5IBQjGg/cdo2/TKEccw==" workbookSpinCount="100000" lockStructure="1"/>
  <bookViews>
    <workbookView xWindow="10170" yWindow="3990" windowWidth="38700" windowHeight="15285" tabRatio="825" activeTab="1" xr2:uid="{00000000-000D-0000-FFFF-FFFF00000000}"/>
  </bookViews>
  <sheets>
    <sheet name="1. Instructions" sheetId="13" r:id="rId1"/>
    <sheet name="2. Recherche d’équivalence" sheetId="10" r:id="rId2"/>
    <sheet name="1.1 shorter" sheetId="7" state="hidden" r:id="rId3"/>
    <sheet name="3. Groupe professionnel" sheetId="14" r:id="rId4"/>
    <sheet name="4. Table de référence" sheetId="2" state="hidden" r:id="rId5"/>
    <sheet name="5. Données salariales brutes" sheetId="1" state="hidden" r:id="rId6"/>
    <sheet name="2.1 shorter" sheetId="6" state="hidden" r:id="rId7"/>
    <sheet name="5. Identical salaries" sheetId="5" state="hidden" r:id="rId8"/>
    <sheet name="draft work" sheetId="9" state="hidden" r:id="rId9"/>
  </sheets>
  <definedNames>
    <definedName name="AG_03" localSheetId="1">Tableau_outil_de_recherche_1_1[Poste de départ
(groupe et niveau)]</definedName>
    <definedName name="Coordonnees_texte">'1. Instructions'!$C$25</definedName>
    <definedName name="Exemple_PM_2_Moin_6_pourcent">'1. Instructions'!$C$15</definedName>
    <definedName name="Exemple_PM_2_Plus_6_pourcent">'1. Instructions'!$C$16</definedName>
    <definedName name="Exemple_puce_1_sur_2">'1. Instructions'!$B$15</definedName>
    <definedName name="Exemple_puce_2_sur_2">'1. Instructions'!$B$16</definedName>
    <definedName name="Guide_des_postes_potentiellement_équivalents_pour_échange_de_postes___salaire_maximal_MOINS_6">Tableau_outil_de_recherche_1_1[[#Headers],[ Guide des postes potentiellement équivalents pour échange de postes 
(salaire maximal MOINS 6%)]]</definedName>
    <definedName name="H1_A_propos">'1. Instructions'!$B$1</definedName>
    <definedName name="H1_Groupes_professionnels">'3. Groupe professionnel'!$B$1</definedName>
    <definedName name="H1_Outil_de_recherche">'2. Recherche d’équivalence'!$B$1</definedName>
    <definedName name="H2_Commencez_ici">'1. Instructions'!$B$17</definedName>
    <definedName name="H2_Coordonnes">'1. Instructions'!$B$23</definedName>
    <definedName name="H2_Exemple">'1. Instructions'!$B$13</definedName>
    <definedName name="H2_Instructions" localSheetId="0">'1. Instructions'!$B$7</definedName>
    <definedName name="H2_Objectif">'1. Instructions'!$B$2</definedName>
    <definedName name="H2_Remarques">'1. Instructions'!$B$19</definedName>
    <definedName name="Instructions_element_1_de_la_liste">'1. Instructions'!$C$8</definedName>
    <definedName name="Instructions_element_2_de_la_liste">'1. Instructions'!$C$9</definedName>
    <definedName name="Instructions_element_3_de_la_liste">'1. Instructions'!$C$10</definedName>
    <definedName name="Instructions_element_3a_de_la_liste">'1. Instructions'!$C$11</definedName>
    <definedName name="Instructions_element_3b_de_la_list">'1. Instructions'!$C$12</definedName>
    <definedName name="Lien_a_la_liste_deroulante">'1. Instructions'!$B$18</definedName>
    <definedName name="Liste_des_postes_équivalents_pour_échange_de_postes___salaire_maximal_PLUS__6">Tableau_outil_de_recherche_1_1[[#Headers],[Liste des postes équivalents pour échange de postes 
(salaire maximal PLUS  6%)]]</definedName>
    <definedName name="Menu_deroulant_poste_de_depart">Tableau_outil_de_recherche_1_1[Poste de départ
(groupe et niveau)]</definedName>
    <definedName name="Menu_recherche_substantif">#REF!</definedName>
    <definedName name="Objectif_puce_1_sur_4">'1. Instructions'!$B$3</definedName>
    <definedName name="Objectif_puce_1_texte">'1. Instructions'!$C$3</definedName>
    <definedName name="Objectif_puce_2_sur_4">'1. Instructions'!$B$4</definedName>
    <definedName name="Objectif_puce_2_texte">'1. Instructions'!$C$4</definedName>
    <definedName name="Objectif_puce_3_sur_4">'1. Instructions'!$B$5</definedName>
    <definedName name="Objectif_puce_3_texte">'1. Instructions'!$C$5</definedName>
    <definedName name="Objectif_puce_4_sur_4">'1. Instructions'!$B$6</definedName>
    <definedName name="Objectif_puce_4_texte">'1. Instructions'!$C$6</definedName>
    <definedName name="Poste_de_départ__groupe_et_niveau">Tableau_outil_de_recherche_1_1[[#Headers],[Poste de départ
(groupe et niveau)]]</definedName>
    <definedName name="_xlnm.Print_Area" localSheetId="1">'2. Recherche d’équivalence'!$A$1:$D$20</definedName>
    <definedName name="_xlnm.Print_Area" localSheetId="4">'4. Table de référence'!$A$1:$C$1297</definedName>
    <definedName name="_xlnm.Print_Area" localSheetId="5">'5. Données salariales brutes'!$A$1:$F$1361</definedName>
    <definedName name="_xlnm.Print_Area" localSheetId="7">'5. Identical salaries'!$A$1:$E$21</definedName>
    <definedName name="_xlnm.Print_Titles" localSheetId="4">'4. Table de référence'!$1:$1</definedName>
    <definedName name="Remarque_puce_2_sur_3">'1. Instructions'!$B$21</definedName>
    <definedName name="Remarque_puce_3_sur_3">'1. Instructions'!$B$22</definedName>
    <definedName name="Remarques_puce_1_sur_3">'1. Instructions'!$B$20</definedName>
    <definedName name="Remarques_puce_1_texte">'1. Instructions'!$C$20</definedName>
    <definedName name="Remarques_puce_2_texte">'1. Instructions'!$C$21</definedName>
    <definedName name="Remarques_puce_3_texte">'1. Instructions'!$C$22</definedName>
    <definedName name="Signifie_puce_1_sur_5">'2. Recherche d’équivalence'!$B$4</definedName>
    <definedName name="Signifie_puce_1_texte">'2. Recherche d’équivalence'!$C$4</definedName>
    <definedName name="Signifie_puce_2_sur_5">'2. Recherche d’équivalence'!$B$5</definedName>
    <definedName name="Signifie_puce_2_texte">'2. Recherche d’équivalence'!$C$5</definedName>
    <definedName name="Signifie_puce_3_sur_5">'2. Recherche d’équivalence'!$B$6</definedName>
    <definedName name="Signifie_puce_3_texte">'2. Recherche d’équivalence'!$C$6</definedName>
    <definedName name="Signifie_puce_4_sur_5">'2. Recherche d’équivalence'!$B$7</definedName>
    <definedName name="Signifie_puce_4_texte">'2. Recherche d’équivalence'!$C$7</definedName>
    <definedName name="Signifie_puce_5_sur_5">'2. Recherche d’équivalence'!$B$8</definedName>
    <definedName name="Signifie_puce_5_texte">'2. Recherche d’équivalence'!$C$8</definedName>
    <definedName name="Substantif_plus_6_pourc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73" i="1" l="1"/>
  <c r="C1173" i="1" s="1"/>
  <c r="E1173" i="1" s="1"/>
  <c r="J1174" i="1"/>
  <c r="J1175" i="1"/>
  <c r="J1176" i="1"/>
  <c r="C1176" i="1" s="1"/>
  <c r="E1176" i="1" s="1"/>
  <c r="J1177" i="1"/>
  <c r="J1178" i="1"/>
  <c r="C1178" i="1" s="1"/>
  <c r="J1179" i="1"/>
  <c r="C1179" i="1" s="1"/>
  <c r="J1180" i="1"/>
  <c r="C1180" i="1" s="1"/>
  <c r="J1181" i="1"/>
  <c r="C1181" i="1" s="1"/>
  <c r="J1182" i="1"/>
  <c r="C1182" i="1" s="1"/>
  <c r="J1183" i="1"/>
  <c r="C1183" i="1" s="1"/>
  <c r="J1184" i="1"/>
  <c r="C1184" i="1" s="1"/>
  <c r="J1185" i="1"/>
  <c r="C1185" i="1" s="1"/>
  <c r="E1185" i="1" s="1"/>
  <c r="J1186" i="1"/>
  <c r="C1186" i="1" s="1"/>
  <c r="D1186" i="1" s="1"/>
  <c r="J1187" i="1"/>
  <c r="J1172" i="1"/>
  <c r="C1172" i="1" s="1"/>
  <c r="D1172" i="1" s="1"/>
  <c r="J1164" i="1"/>
  <c r="C1164" i="1" s="1"/>
  <c r="E1164" i="1" s="1"/>
  <c r="J1165" i="1"/>
  <c r="C1165" i="1" s="1"/>
  <c r="E1165" i="1" s="1"/>
  <c r="J1166" i="1"/>
  <c r="C1166" i="1" s="1"/>
  <c r="E1166" i="1" s="1"/>
  <c r="J1167" i="1"/>
  <c r="C1167" i="1" s="1"/>
  <c r="E1167" i="1" s="1"/>
  <c r="J1168" i="1"/>
  <c r="C1168" i="1" s="1"/>
  <c r="J1169" i="1"/>
  <c r="C1169" i="1" s="1"/>
  <c r="J1163" i="1"/>
  <c r="C1163" i="1" s="1"/>
  <c r="E1163" i="1" s="1"/>
  <c r="J890" i="1"/>
  <c r="C890" i="1" s="1"/>
  <c r="J891" i="1"/>
  <c r="C891" i="1" s="1"/>
  <c r="J892" i="1"/>
  <c r="C892" i="1" s="1"/>
  <c r="J893" i="1"/>
  <c r="C893" i="1" s="1"/>
  <c r="J894" i="1"/>
  <c r="C894" i="1" s="1"/>
  <c r="J895" i="1"/>
  <c r="C895" i="1" s="1"/>
  <c r="J896" i="1"/>
  <c r="C896" i="1" s="1"/>
  <c r="J897" i="1"/>
  <c r="C897" i="1" s="1"/>
  <c r="D897" i="1" s="1"/>
  <c r="J898" i="1"/>
  <c r="C898" i="1" s="1"/>
  <c r="J899" i="1"/>
  <c r="C899" i="1" s="1"/>
  <c r="E899" i="1" s="1"/>
  <c r="J900" i="1"/>
  <c r="C900" i="1" s="1"/>
  <c r="J901" i="1"/>
  <c r="C901" i="1" s="1"/>
  <c r="J889" i="1"/>
  <c r="C889" i="1" s="1"/>
  <c r="J1190" i="1"/>
  <c r="J1191" i="1"/>
  <c r="J1192" i="1"/>
  <c r="J1193" i="1"/>
  <c r="C1193" i="1" s="1"/>
  <c r="J1194" i="1"/>
  <c r="J1195" i="1"/>
  <c r="J1196" i="1"/>
  <c r="J1197" i="1"/>
  <c r="J1198" i="1"/>
  <c r="J1199" i="1"/>
  <c r="J1200" i="1"/>
  <c r="C1200" i="1" s="1"/>
  <c r="J1201" i="1"/>
  <c r="C1201" i="1" s="1"/>
  <c r="J1202" i="1"/>
  <c r="J1203" i="1"/>
  <c r="C1203" i="1" s="1"/>
  <c r="E1203" i="1" s="1"/>
  <c r="J1204" i="1"/>
  <c r="C1204" i="1" s="1"/>
  <c r="J1205" i="1"/>
  <c r="C1205" i="1" s="1"/>
  <c r="J1206" i="1"/>
  <c r="C1206" i="1" s="1"/>
  <c r="J1207" i="1"/>
  <c r="C1207" i="1" s="1"/>
  <c r="E1207" i="1" s="1"/>
  <c r="J1208" i="1"/>
  <c r="C1208" i="1" s="1"/>
  <c r="D1208" i="1" s="1"/>
  <c r="J1209" i="1"/>
  <c r="C1209" i="1" s="1"/>
  <c r="D1209" i="1" s="1"/>
  <c r="J1210" i="1"/>
  <c r="C1210" i="1" s="1"/>
  <c r="D1210" i="1" s="1"/>
  <c r="J1211" i="1"/>
  <c r="C1211" i="1" s="1"/>
  <c r="D1211" i="1" s="1"/>
  <c r="J1212" i="1"/>
  <c r="C1212" i="1" s="1"/>
  <c r="D1212" i="1" s="1"/>
  <c r="J1213" i="1"/>
  <c r="C1213" i="1" s="1"/>
  <c r="D1213" i="1" s="1"/>
  <c r="J1214" i="1"/>
  <c r="C1214" i="1" s="1"/>
  <c r="D1214" i="1" s="1"/>
  <c r="J1215" i="1"/>
  <c r="C1215" i="1" s="1"/>
  <c r="D1215" i="1" s="1"/>
  <c r="J1216" i="1"/>
  <c r="C1216" i="1" s="1"/>
  <c r="E1216" i="1" s="1"/>
  <c r="J1217" i="1"/>
  <c r="C1217" i="1" s="1"/>
  <c r="D1217" i="1" s="1"/>
  <c r="J1218" i="1"/>
  <c r="C1218" i="1" s="1"/>
  <c r="E1218" i="1" s="1"/>
  <c r="J1219" i="1"/>
  <c r="C1219" i="1" s="1"/>
  <c r="E1219" i="1" s="1"/>
  <c r="J1220" i="1"/>
  <c r="C1220" i="1" s="1"/>
  <c r="D1220" i="1" s="1"/>
  <c r="J1221" i="1"/>
  <c r="C1221" i="1" s="1"/>
  <c r="E1221" i="1" s="1"/>
  <c r="J1222" i="1"/>
  <c r="C1222" i="1" s="1"/>
  <c r="D1222" i="1" s="1"/>
  <c r="J1223" i="1"/>
  <c r="C1223" i="1" s="1"/>
  <c r="D1223" i="1" s="1"/>
  <c r="J1224" i="1"/>
  <c r="C1224" i="1" s="1"/>
  <c r="D1224" i="1" s="1"/>
  <c r="J1225" i="1"/>
  <c r="C1225" i="1" s="1"/>
  <c r="D1225" i="1" s="1"/>
  <c r="J1226" i="1"/>
  <c r="C1226" i="1" s="1"/>
  <c r="D1226" i="1" s="1"/>
  <c r="J1227" i="1"/>
  <c r="C1227" i="1" s="1"/>
  <c r="D1227" i="1" s="1"/>
  <c r="J1228" i="1"/>
  <c r="C1228" i="1" s="1"/>
  <c r="D1228" i="1" s="1"/>
  <c r="J1229" i="1"/>
  <c r="C1229" i="1" s="1"/>
  <c r="D1229" i="1" s="1"/>
  <c r="J1230" i="1"/>
  <c r="C1230" i="1" s="1"/>
  <c r="E1230" i="1" s="1"/>
  <c r="J1231" i="1"/>
  <c r="C1231" i="1" s="1"/>
  <c r="E1231" i="1" s="1"/>
  <c r="J1189" i="1"/>
  <c r="C1189" i="1" s="1"/>
  <c r="J911" i="1"/>
  <c r="C911" i="1" s="1"/>
  <c r="E911" i="1" s="1"/>
  <c r="J912" i="1"/>
  <c r="C912" i="1" s="1"/>
  <c r="E912" i="1" s="1"/>
  <c r="J913" i="1"/>
  <c r="C913" i="1" s="1"/>
  <c r="E913" i="1" s="1"/>
  <c r="J914" i="1"/>
  <c r="C914" i="1" s="1"/>
  <c r="J915" i="1"/>
  <c r="C915" i="1" s="1"/>
  <c r="J916" i="1"/>
  <c r="C916" i="1" s="1"/>
  <c r="J917" i="1"/>
  <c r="C917" i="1" s="1"/>
  <c r="J918" i="1"/>
  <c r="C918" i="1" s="1"/>
  <c r="J910" i="1"/>
  <c r="C910" i="1" s="1"/>
  <c r="J789" i="1"/>
  <c r="C789" i="1" s="1"/>
  <c r="J790" i="1"/>
  <c r="C790" i="1" s="1"/>
  <c r="D790" i="1" s="1"/>
  <c r="J791" i="1"/>
  <c r="C791" i="1" s="1"/>
  <c r="E791" i="1" s="1"/>
  <c r="J792" i="1"/>
  <c r="C792" i="1" s="1"/>
  <c r="J793" i="1"/>
  <c r="C793" i="1" s="1"/>
  <c r="D793" i="1" s="1"/>
  <c r="J794" i="1"/>
  <c r="C794" i="1" s="1"/>
  <c r="J795" i="1"/>
  <c r="C795" i="1" s="1"/>
  <c r="J796" i="1"/>
  <c r="C796" i="1" s="1"/>
  <c r="D796" i="1" s="1"/>
  <c r="J797" i="1"/>
  <c r="C797" i="1" s="1"/>
  <c r="J798" i="1"/>
  <c r="C798" i="1" s="1"/>
  <c r="D798" i="1" s="1"/>
  <c r="J799" i="1"/>
  <c r="C799" i="1" s="1"/>
  <c r="E799" i="1" s="1"/>
  <c r="J800" i="1"/>
  <c r="C800" i="1" s="1"/>
  <c r="E800" i="1" s="1"/>
  <c r="J801" i="1"/>
  <c r="C801" i="1" s="1"/>
  <c r="D801" i="1" s="1"/>
  <c r="J802" i="1"/>
  <c r="C802" i="1" s="1"/>
  <c r="D802" i="1" s="1"/>
  <c r="J803" i="1"/>
  <c r="C803" i="1" s="1"/>
  <c r="D803" i="1" s="1"/>
  <c r="J804" i="1"/>
  <c r="C804" i="1" s="1"/>
  <c r="J805" i="1"/>
  <c r="C805" i="1" s="1"/>
  <c r="J806" i="1"/>
  <c r="C806" i="1" s="1"/>
  <c r="D806" i="1" s="1"/>
  <c r="J807" i="1"/>
  <c r="C807" i="1" s="1"/>
  <c r="J808" i="1"/>
  <c r="C808" i="1" s="1"/>
  <c r="J809" i="1"/>
  <c r="C809" i="1" s="1"/>
  <c r="J810" i="1"/>
  <c r="C810" i="1" s="1"/>
  <c r="D810" i="1" s="1"/>
  <c r="J811" i="1"/>
  <c r="C811" i="1" s="1"/>
  <c r="J812" i="1"/>
  <c r="C812" i="1" s="1"/>
  <c r="J813" i="1"/>
  <c r="C813" i="1" s="1"/>
  <c r="J814" i="1"/>
  <c r="J815" i="1"/>
  <c r="C815" i="1" s="1"/>
  <c r="E815" i="1" s="1"/>
  <c r="J816" i="1"/>
  <c r="C816" i="1" s="1"/>
  <c r="J817" i="1"/>
  <c r="C817" i="1" s="1"/>
  <c r="J818" i="1"/>
  <c r="C818" i="1" s="1"/>
  <c r="J819" i="1"/>
  <c r="C819" i="1" s="1"/>
  <c r="J820" i="1"/>
  <c r="C820" i="1" s="1"/>
  <c r="J821" i="1"/>
  <c r="C821" i="1" s="1"/>
  <c r="D821" i="1" s="1"/>
  <c r="J822" i="1"/>
  <c r="C822" i="1" s="1"/>
  <c r="J823" i="1"/>
  <c r="C823" i="1" s="1"/>
  <c r="J824" i="1"/>
  <c r="C824" i="1" s="1"/>
  <c r="J825" i="1"/>
  <c r="C825" i="1" s="1"/>
  <c r="J826" i="1"/>
  <c r="C826" i="1" s="1"/>
  <c r="E826" i="1" s="1"/>
  <c r="J827" i="1"/>
  <c r="C827" i="1" s="1"/>
  <c r="E827" i="1" s="1"/>
  <c r="J828" i="1"/>
  <c r="C828" i="1" s="1"/>
  <c r="E828" i="1" s="1"/>
  <c r="J829" i="1"/>
  <c r="C829" i="1" s="1"/>
  <c r="E829" i="1" s="1"/>
  <c r="J830" i="1"/>
  <c r="C830" i="1" s="1"/>
  <c r="J831" i="1"/>
  <c r="C831" i="1" s="1"/>
  <c r="D831" i="1" s="1"/>
  <c r="J832" i="1"/>
  <c r="C832" i="1" s="1"/>
  <c r="J833" i="1"/>
  <c r="C833" i="1" s="1"/>
  <c r="J834" i="1"/>
  <c r="C834" i="1" s="1"/>
  <c r="J835" i="1"/>
  <c r="C835" i="1" s="1"/>
  <c r="D835" i="1" s="1"/>
  <c r="J836" i="1"/>
  <c r="C836" i="1" s="1"/>
  <c r="J837" i="1"/>
  <c r="C837" i="1" s="1"/>
  <c r="J838" i="1"/>
  <c r="C838" i="1" s="1"/>
  <c r="J839" i="1"/>
  <c r="C839" i="1" s="1"/>
  <c r="J840" i="1"/>
  <c r="C840" i="1" s="1"/>
  <c r="J841" i="1"/>
  <c r="C841" i="1" s="1"/>
  <c r="J842" i="1"/>
  <c r="J843" i="1"/>
  <c r="J844" i="1"/>
  <c r="C844" i="1" s="1"/>
  <c r="J845" i="1"/>
  <c r="C845" i="1" s="1"/>
  <c r="E845" i="1" s="1"/>
  <c r="J846" i="1"/>
  <c r="C846" i="1" s="1"/>
  <c r="J847" i="1"/>
  <c r="C847" i="1" s="1"/>
  <c r="J848" i="1"/>
  <c r="C848" i="1" s="1"/>
  <c r="D848" i="1" s="1"/>
  <c r="J849" i="1"/>
  <c r="C849" i="1" s="1"/>
  <c r="D849" i="1" s="1"/>
  <c r="J850" i="1"/>
  <c r="C850" i="1" s="1"/>
  <c r="J851" i="1"/>
  <c r="C851" i="1" s="1"/>
  <c r="E851" i="1" s="1"/>
  <c r="J852" i="1"/>
  <c r="C852" i="1" s="1"/>
  <c r="E852" i="1" s="1"/>
  <c r="J853" i="1"/>
  <c r="C853" i="1" s="1"/>
  <c r="J854" i="1"/>
  <c r="C854" i="1" s="1"/>
  <c r="E854" i="1" s="1"/>
  <c r="J855" i="1"/>
  <c r="J856" i="1"/>
  <c r="J857" i="1"/>
  <c r="C857" i="1" s="1"/>
  <c r="J858" i="1"/>
  <c r="C858" i="1" s="1"/>
  <c r="J859" i="1"/>
  <c r="C859" i="1" s="1"/>
  <c r="J860" i="1"/>
  <c r="C860" i="1" s="1"/>
  <c r="J861" i="1"/>
  <c r="C861" i="1" s="1"/>
  <c r="J862" i="1"/>
  <c r="C862" i="1" s="1"/>
  <c r="D862" i="1" s="1"/>
  <c r="J863" i="1"/>
  <c r="C863" i="1" s="1"/>
  <c r="D863" i="1" s="1"/>
  <c r="J864" i="1"/>
  <c r="C864" i="1" s="1"/>
  <c r="J865" i="1"/>
  <c r="C865" i="1" s="1"/>
  <c r="D865" i="1" s="1"/>
  <c r="J866" i="1"/>
  <c r="C866" i="1" s="1"/>
  <c r="J867" i="1"/>
  <c r="C867" i="1" s="1"/>
  <c r="E867" i="1" s="1"/>
  <c r="J868" i="1"/>
  <c r="C868" i="1" s="1"/>
  <c r="J869" i="1"/>
  <c r="C869" i="1" s="1"/>
  <c r="D869" i="1" s="1"/>
  <c r="J870" i="1"/>
  <c r="J871" i="1"/>
  <c r="C871" i="1" s="1"/>
  <c r="J872" i="1"/>
  <c r="C872" i="1" s="1"/>
  <c r="J873" i="1"/>
  <c r="C873" i="1" s="1"/>
  <c r="E873" i="1" s="1"/>
  <c r="J874" i="1"/>
  <c r="C874" i="1" s="1"/>
  <c r="J875" i="1"/>
  <c r="C875" i="1" s="1"/>
  <c r="D875" i="1" s="1"/>
  <c r="J876" i="1"/>
  <c r="C876" i="1" s="1"/>
  <c r="E876" i="1" s="1"/>
  <c r="J877" i="1"/>
  <c r="C877" i="1" s="1"/>
  <c r="J878" i="1"/>
  <c r="C878" i="1" s="1"/>
  <c r="J879" i="1"/>
  <c r="C879" i="1" s="1"/>
  <c r="J880" i="1"/>
  <c r="C880" i="1" s="1"/>
  <c r="D880" i="1" s="1"/>
  <c r="J881" i="1"/>
  <c r="C881" i="1" s="1"/>
  <c r="J882" i="1"/>
  <c r="C882" i="1" s="1"/>
  <c r="J883" i="1"/>
  <c r="C883" i="1" s="1"/>
  <c r="E883" i="1" s="1"/>
  <c r="J884" i="1"/>
  <c r="C884" i="1" s="1"/>
  <c r="E884" i="1" s="1"/>
  <c r="J885" i="1"/>
  <c r="C885" i="1" s="1"/>
  <c r="D885" i="1" s="1"/>
  <c r="J886" i="1"/>
  <c r="C886" i="1" s="1"/>
  <c r="J887" i="1"/>
  <c r="C887" i="1" s="1"/>
  <c r="J888" i="1"/>
  <c r="C888" i="1" s="1"/>
  <c r="D888" i="1" s="1"/>
  <c r="J712" i="1"/>
  <c r="C712" i="1" s="1"/>
  <c r="J713" i="1"/>
  <c r="C713" i="1" s="1"/>
  <c r="E713" i="1" s="1"/>
  <c r="J714" i="1"/>
  <c r="C714" i="1" s="1"/>
  <c r="E714" i="1" s="1"/>
  <c r="J715" i="1"/>
  <c r="C715" i="1" s="1"/>
  <c r="J716" i="1"/>
  <c r="C716" i="1" s="1"/>
  <c r="J717" i="1"/>
  <c r="C717" i="1" s="1"/>
  <c r="J718" i="1"/>
  <c r="C718" i="1" s="1"/>
  <c r="J719" i="1"/>
  <c r="C719" i="1" s="1"/>
  <c r="D719" i="1" s="1"/>
  <c r="J720" i="1"/>
  <c r="C720" i="1" s="1"/>
  <c r="E720" i="1" s="1"/>
  <c r="J721" i="1"/>
  <c r="C721" i="1" s="1"/>
  <c r="J722" i="1"/>
  <c r="C722" i="1" s="1"/>
  <c r="J723" i="1"/>
  <c r="C723" i="1" s="1"/>
  <c r="J724" i="1"/>
  <c r="C724" i="1" s="1"/>
  <c r="D724" i="1" s="1"/>
  <c r="J725" i="1"/>
  <c r="C725" i="1" s="1"/>
  <c r="J726" i="1"/>
  <c r="C726" i="1" s="1"/>
  <c r="E726" i="1" s="1"/>
  <c r="J727" i="1"/>
  <c r="C727" i="1" s="1"/>
  <c r="J728" i="1"/>
  <c r="C728" i="1" s="1"/>
  <c r="J729" i="1"/>
  <c r="C729" i="1" s="1"/>
  <c r="D729" i="1" s="1"/>
  <c r="J730" i="1"/>
  <c r="C730" i="1" s="1"/>
  <c r="J731" i="1"/>
  <c r="C731" i="1" s="1"/>
  <c r="J732" i="1"/>
  <c r="C732" i="1" s="1"/>
  <c r="J733" i="1"/>
  <c r="C733" i="1" s="1"/>
  <c r="J734" i="1"/>
  <c r="C734" i="1" s="1"/>
  <c r="J735" i="1"/>
  <c r="C735" i="1" s="1"/>
  <c r="E735" i="1" s="1"/>
  <c r="J736" i="1"/>
  <c r="C736" i="1" s="1"/>
  <c r="J737" i="1"/>
  <c r="C737" i="1" s="1"/>
  <c r="J738" i="1"/>
  <c r="C738" i="1" s="1"/>
  <c r="J739" i="1"/>
  <c r="C739" i="1" s="1"/>
  <c r="J740" i="1"/>
  <c r="C740" i="1" s="1"/>
  <c r="J741" i="1"/>
  <c r="C741" i="1" s="1"/>
  <c r="J742" i="1"/>
  <c r="C742" i="1" s="1"/>
  <c r="D742" i="1" s="1"/>
  <c r="J743" i="1"/>
  <c r="C743" i="1" s="1"/>
  <c r="J744" i="1"/>
  <c r="C744" i="1" s="1"/>
  <c r="D744" i="1" s="1"/>
  <c r="J745" i="1"/>
  <c r="C745" i="1" s="1"/>
  <c r="E745" i="1" s="1"/>
  <c r="J746" i="1"/>
  <c r="C746" i="1" s="1"/>
  <c r="J747" i="1"/>
  <c r="C747" i="1" s="1"/>
  <c r="J748" i="1"/>
  <c r="C748" i="1" s="1"/>
  <c r="E748" i="1" s="1"/>
  <c r="J749" i="1"/>
  <c r="C749" i="1" s="1"/>
  <c r="D749" i="1" s="1"/>
  <c r="J750" i="1"/>
  <c r="C750" i="1" s="1"/>
  <c r="J751" i="1"/>
  <c r="C751" i="1" s="1"/>
  <c r="J752" i="1"/>
  <c r="C752" i="1" s="1"/>
  <c r="J753" i="1"/>
  <c r="C753" i="1" s="1"/>
  <c r="D753" i="1" s="1"/>
  <c r="J754" i="1"/>
  <c r="C754" i="1" s="1"/>
  <c r="D754" i="1" s="1"/>
  <c r="J755" i="1"/>
  <c r="C755" i="1" s="1"/>
  <c r="J756" i="1"/>
  <c r="C756" i="1" s="1"/>
  <c r="J757" i="1"/>
  <c r="C757" i="1" s="1"/>
  <c r="D757" i="1" s="1"/>
  <c r="J758" i="1"/>
  <c r="C758" i="1" s="1"/>
  <c r="E758" i="1" s="1"/>
  <c r="J759" i="1"/>
  <c r="C759" i="1" s="1"/>
  <c r="D759" i="1" s="1"/>
  <c r="J760" i="1"/>
  <c r="C760" i="1" s="1"/>
  <c r="J761" i="1"/>
  <c r="C761" i="1" s="1"/>
  <c r="J762" i="1"/>
  <c r="C762" i="1" s="1"/>
  <c r="E762" i="1" s="1"/>
  <c r="J763" i="1"/>
  <c r="C763" i="1" s="1"/>
  <c r="E763" i="1" s="1"/>
  <c r="J764" i="1"/>
  <c r="C764" i="1" s="1"/>
  <c r="J765" i="1"/>
  <c r="C765" i="1" s="1"/>
  <c r="J766" i="1"/>
  <c r="C766" i="1" s="1"/>
  <c r="J767" i="1"/>
  <c r="C767" i="1" s="1"/>
  <c r="D767" i="1" s="1"/>
  <c r="J768" i="1"/>
  <c r="C768" i="1" s="1"/>
  <c r="D768" i="1" s="1"/>
  <c r="J769" i="1"/>
  <c r="C769" i="1" s="1"/>
  <c r="J770" i="1"/>
  <c r="C770" i="1" s="1"/>
  <c r="E770" i="1" s="1"/>
  <c r="J771" i="1"/>
  <c r="C771" i="1" s="1"/>
  <c r="D771" i="1" s="1"/>
  <c r="J772" i="1"/>
  <c r="C772" i="1" s="1"/>
  <c r="J773" i="1"/>
  <c r="C773" i="1" s="1"/>
  <c r="J774" i="1"/>
  <c r="C774" i="1" s="1"/>
  <c r="E774" i="1" s="1"/>
  <c r="J775" i="1"/>
  <c r="C775" i="1" s="1"/>
  <c r="J776" i="1"/>
  <c r="C776" i="1" s="1"/>
  <c r="D776" i="1" s="1"/>
  <c r="J777" i="1"/>
  <c r="C777" i="1" s="1"/>
  <c r="C1174" i="1"/>
  <c r="E1174" i="1" s="1"/>
  <c r="C1175" i="1"/>
  <c r="E1175" i="1" s="1"/>
  <c r="C1177" i="1"/>
  <c r="E1177" i="1" s="1"/>
  <c r="C1187" i="1"/>
  <c r="D1187" i="1" s="1"/>
  <c r="C842" i="1"/>
  <c r="D842" i="1" s="1"/>
  <c r="C843" i="1"/>
  <c r="C855" i="1"/>
  <c r="D855" i="1" s="1"/>
  <c r="C856" i="1"/>
  <c r="E856" i="1" s="1"/>
  <c r="C870" i="1"/>
  <c r="J779" i="1"/>
  <c r="C779" i="1" s="1"/>
  <c r="J780" i="1"/>
  <c r="C780" i="1" s="1"/>
  <c r="J781" i="1"/>
  <c r="C781" i="1" s="1"/>
  <c r="E781" i="1" s="1"/>
  <c r="J782" i="1"/>
  <c r="C782" i="1" s="1"/>
  <c r="J783" i="1"/>
  <c r="C783" i="1" s="1"/>
  <c r="J784" i="1"/>
  <c r="C784" i="1" s="1"/>
  <c r="J785" i="1"/>
  <c r="C785" i="1" s="1"/>
  <c r="J786" i="1"/>
  <c r="C786" i="1" s="1"/>
  <c r="E786" i="1" s="1"/>
  <c r="J787" i="1"/>
  <c r="C787" i="1" s="1"/>
  <c r="E787" i="1" s="1"/>
  <c r="J788" i="1"/>
  <c r="C788" i="1" s="1"/>
  <c r="D788" i="1" s="1"/>
  <c r="J778" i="1"/>
  <c r="C778" i="1" s="1"/>
  <c r="J925" i="1"/>
  <c r="C925" i="1" s="1"/>
  <c r="J926" i="1"/>
  <c r="C926" i="1" s="1"/>
  <c r="J927" i="1"/>
  <c r="C927" i="1" s="1"/>
  <c r="J928" i="1"/>
  <c r="C928" i="1" s="1"/>
  <c r="J929" i="1"/>
  <c r="C929" i="1" s="1"/>
  <c r="E929" i="1" s="1"/>
  <c r="J930" i="1"/>
  <c r="C930" i="1" s="1"/>
  <c r="E930" i="1" s="1"/>
  <c r="J931" i="1"/>
  <c r="C931" i="1" s="1"/>
  <c r="J932" i="1"/>
  <c r="C932" i="1" s="1"/>
  <c r="J933" i="1"/>
  <c r="C933" i="1" s="1"/>
  <c r="J934" i="1"/>
  <c r="C934" i="1" s="1"/>
  <c r="J935" i="1"/>
  <c r="C935" i="1" s="1"/>
  <c r="E935" i="1" s="1"/>
  <c r="J936" i="1"/>
  <c r="C936" i="1" s="1"/>
  <c r="J937" i="1"/>
  <c r="C937" i="1" s="1"/>
  <c r="D937" i="1" s="1"/>
  <c r="J938" i="1"/>
  <c r="C938" i="1" s="1"/>
  <c r="D938" i="1" s="1"/>
  <c r="J939" i="1"/>
  <c r="C939" i="1" s="1"/>
  <c r="J940" i="1"/>
  <c r="C940" i="1" s="1"/>
  <c r="D940" i="1" s="1"/>
  <c r="J941" i="1"/>
  <c r="C941" i="1" s="1"/>
  <c r="J942" i="1"/>
  <c r="C942" i="1" s="1"/>
  <c r="E942" i="1" s="1"/>
  <c r="J943" i="1"/>
  <c r="C943" i="1" s="1"/>
  <c r="J924" i="1"/>
  <c r="C924" i="1" s="1"/>
  <c r="E1292" i="1"/>
  <c r="D1292" i="1"/>
  <c r="E1293" i="1"/>
  <c r="D1293" i="1"/>
  <c r="E1294" i="1"/>
  <c r="D1294" i="1"/>
  <c r="E1295" i="1"/>
  <c r="D1295" i="1"/>
  <c r="E1296" i="1"/>
  <c r="D1296" i="1"/>
  <c r="E1297" i="1"/>
  <c r="D1297" i="1"/>
  <c r="E1071" i="1"/>
  <c r="D1071" i="1"/>
  <c r="E1072" i="1"/>
  <c r="D1072" i="1"/>
  <c r="E1073" i="1"/>
  <c r="D1073" i="1"/>
  <c r="E1074" i="1"/>
  <c r="D1074" i="1"/>
  <c r="E1075" i="1"/>
  <c r="D1075" i="1"/>
  <c r="E1076" i="1"/>
  <c r="D1076" i="1"/>
  <c r="E1077" i="1"/>
  <c r="D1077" i="1"/>
  <c r="E1078" i="1"/>
  <c r="D1078" i="1"/>
  <c r="E1079" i="1"/>
  <c r="D1079" i="1"/>
  <c r="E1080" i="1"/>
  <c r="D1080" i="1"/>
  <c r="E1081" i="1"/>
  <c r="D1081" i="1"/>
  <c r="E1044" i="1"/>
  <c r="D1044" i="1"/>
  <c r="E1045" i="1"/>
  <c r="D1045" i="1"/>
  <c r="E1046" i="1"/>
  <c r="D1046" i="1"/>
  <c r="E1047" i="1"/>
  <c r="D1047" i="1"/>
  <c r="E1048" i="1"/>
  <c r="D1048" i="1"/>
  <c r="E1049" i="1"/>
  <c r="D1049" i="1"/>
  <c r="E1050" i="1"/>
  <c r="D1050" i="1"/>
  <c r="E1051" i="1"/>
  <c r="D1051" i="1"/>
  <c r="E1052" i="1"/>
  <c r="D1052" i="1"/>
  <c r="E1053" i="1"/>
  <c r="D1053" i="1"/>
  <c r="E1054" i="1"/>
  <c r="D1054" i="1"/>
  <c r="E1055" i="1"/>
  <c r="D1055" i="1"/>
  <c r="E1056" i="1"/>
  <c r="D1056" i="1"/>
  <c r="E1057" i="1"/>
  <c r="D1057" i="1"/>
  <c r="E1058" i="1"/>
  <c r="D1058" i="1"/>
  <c r="E1059" i="1"/>
  <c r="D1059" i="1"/>
  <c r="E1060" i="1"/>
  <c r="D1060" i="1"/>
  <c r="E969" i="1"/>
  <c r="D969" i="1"/>
  <c r="E970" i="1"/>
  <c r="D970" i="1"/>
  <c r="E971" i="1"/>
  <c r="D971" i="1"/>
  <c r="E972" i="1"/>
  <c r="D972" i="1"/>
  <c r="E973" i="1"/>
  <c r="D973" i="1"/>
  <c r="E974" i="1"/>
  <c r="D974" i="1"/>
  <c r="E975" i="1"/>
  <c r="D975" i="1"/>
  <c r="E976" i="1"/>
  <c r="D976" i="1"/>
  <c r="E977" i="1"/>
  <c r="D977" i="1"/>
  <c r="E978" i="1"/>
  <c r="D978" i="1"/>
  <c r="E979" i="1"/>
  <c r="D979" i="1"/>
  <c r="E980" i="1"/>
  <c r="D980" i="1"/>
  <c r="E981" i="1"/>
  <c r="D981" i="1"/>
  <c r="E944" i="1"/>
  <c r="D944" i="1"/>
  <c r="E945" i="1"/>
  <c r="D945" i="1"/>
  <c r="E946" i="1"/>
  <c r="D946" i="1"/>
  <c r="E947" i="1"/>
  <c r="D947" i="1"/>
  <c r="E948" i="1"/>
  <c r="D948" i="1"/>
  <c r="E949" i="1"/>
  <c r="D949" i="1"/>
  <c r="D919" i="1"/>
  <c r="D920" i="1"/>
  <c r="D921" i="1"/>
  <c r="D922" i="1"/>
  <c r="D923" i="1"/>
  <c r="E919" i="1"/>
  <c r="E920" i="1"/>
  <c r="E921" i="1"/>
  <c r="E922" i="1"/>
  <c r="E923" i="1"/>
  <c r="D902" i="1"/>
  <c r="D903" i="1"/>
  <c r="D904" i="1"/>
  <c r="D905" i="1"/>
  <c r="D906" i="1"/>
  <c r="D907" i="1"/>
  <c r="D908" i="1"/>
  <c r="D909" i="1"/>
  <c r="E902" i="1"/>
  <c r="E903" i="1"/>
  <c r="E904" i="1"/>
  <c r="E905" i="1"/>
  <c r="E906" i="1"/>
  <c r="E907" i="1"/>
  <c r="E908" i="1"/>
  <c r="E909" i="1"/>
  <c r="D668" i="1"/>
  <c r="D669" i="1"/>
  <c r="D670" i="1"/>
  <c r="D671" i="1"/>
  <c r="D672" i="1"/>
  <c r="E668" i="1"/>
  <c r="E669" i="1"/>
  <c r="E670" i="1"/>
  <c r="E671" i="1"/>
  <c r="E672" i="1"/>
  <c r="D667" i="1"/>
  <c r="E667" i="1"/>
  <c r="D122" i="1"/>
  <c r="D123" i="1"/>
  <c r="D124" i="1"/>
  <c r="D125" i="1"/>
  <c r="D126" i="1"/>
  <c r="D127" i="1"/>
  <c r="D128" i="1"/>
  <c r="E122" i="1"/>
  <c r="E123" i="1"/>
  <c r="E124" i="1"/>
  <c r="E125" i="1"/>
  <c r="E126" i="1"/>
  <c r="E127" i="1"/>
  <c r="E128" i="1"/>
  <c r="D121" i="1"/>
  <c r="E121" i="1"/>
  <c r="D64" i="1"/>
  <c r="D65" i="1"/>
  <c r="D66" i="1"/>
  <c r="D67" i="1"/>
  <c r="D68" i="1"/>
  <c r="D69" i="1"/>
  <c r="D70" i="1"/>
  <c r="D71" i="1"/>
  <c r="D72" i="1"/>
  <c r="D73" i="1"/>
  <c r="D74" i="1"/>
  <c r="D75" i="1"/>
  <c r="D76" i="1"/>
  <c r="D77" i="1"/>
  <c r="D78" i="1"/>
  <c r="D79" i="1"/>
  <c r="D80" i="1"/>
  <c r="D81" i="1"/>
  <c r="D82" i="1"/>
  <c r="D83" i="1"/>
  <c r="D63" i="1"/>
  <c r="E64" i="1"/>
  <c r="E65" i="1"/>
  <c r="E66" i="1"/>
  <c r="E67" i="1"/>
  <c r="E68" i="1"/>
  <c r="E69" i="1"/>
  <c r="E70" i="1"/>
  <c r="E71" i="1"/>
  <c r="E72" i="1"/>
  <c r="E73" i="1"/>
  <c r="E74" i="1"/>
  <c r="E75" i="1"/>
  <c r="E76" i="1"/>
  <c r="E77" i="1"/>
  <c r="E78" i="1"/>
  <c r="E79" i="1"/>
  <c r="E80" i="1"/>
  <c r="E81" i="1"/>
  <c r="E82" i="1"/>
  <c r="E83" i="1"/>
  <c r="E63" i="1"/>
  <c r="D34" i="1"/>
  <c r="D35" i="1"/>
  <c r="D36" i="1"/>
  <c r="D37" i="1"/>
  <c r="D38" i="1"/>
  <c r="D39" i="1"/>
  <c r="D40" i="1"/>
  <c r="D41" i="1"/>
  <c r="D33" i="1"/>
  <c r="E34" i="1"/>
  <c r="E35" i="1"/>
  <c r="E36" i="1"/>
  <c r="E37" i="1"/>
  <c r="E38" i="1"/>
  <c r="E39" i="1"/>
  <c r="E40" i="1"/>
  <c r="E33" i="1"/>
  <c r="A1297" i="2"/>
  <c r="A1285" i="2"/>
  <c r="A1286" i="2"/>
  <c r="A1287" i="2"/>
  <c r="A1288" i="2"/>
  <c r="A1289" i="2"/>
  <c r="A1290" i="2"/>
  <c r="A1291" i="2"/>
  <c r="A1292" i="2"/>
  <c r="A1293" i="2"/>
  <c r="A1294" i="2"/>
  <c r="A1295" i="2"/>
  <c r="A1296"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819" i="2"/>
  <c r="A820" i="2"/>
  <c r="A821" i="2"/>
  <c r="A822" i="2"/>
  <c r="A823" i="2"/>
  <c r="A824" i="2"/>
  <c r="A825" i="2"/>
  <c r="A826" i="2"/>
  <c r="A827" i="2"/>
  <c r="A828"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E1236" i="1"/>
  <c r="D1236" i="1"/>
  <c r="E1235" i="1"/>
  <c r="D1235" i="1"/>
  <c r="E1234" i="1"/>
  <c r="D1234" i="1"/>
  <c r="D1233" i="1"/>
  <c r="E1233" i="1"/>
  <c r="E1232" i="1"/>
  <c r="D1232" i="1"/>
  <c r="D1239" i="1"/>
  <c r="E1239" i="1"/>
  <c r="E1238" i="1"/>
  <c r="D1238" i="1"/>
  <c r="D1256" i="1"/>
  <c r="D1257" i="1"/>
  <c r="D1258" i="1"/>
  <c r="E1256" i="1"/>
  <c r="E1257" i="1"/>
  <c r="E1258" i="1"/>
  <c r="D1267" i="1"/>
  <c r="D1268" i="1"/>
  <c r="D1269" i="1"/>
  <c r="D1270" i="1"/>
  <c r="D1271" i="1"/>
  <c r="D1272" i="1"/>
  <c r="D1273" i="1"/>
  <c r="D1274" i="1"/>
  <c r="D1275" i="1"/>
  <c r="D1276" i="1"/>
  <c r="D1277" i="1"/>
  <c r="E1268" i="1"/>
  <c r="E1269" i="1"/>
  <c r="E1270" i="1"/>
  <c r="E1271" i="1"/>
  <c r="E1272" i="1"/>
  <c r="E1273" i="1"/>
  <c r="E1274" i="1"/>
  <c r="E1275" i="1"/>
  <c r="E1276" i="1"/>
  <c r="E1277" i="1"/>
  <c r="E1267" i="1"/>
  <c r="E1237" i="1"/>
  <c r="D1237" i="1"/>
  <c r="E1245" i="1"/>
  <c r="D1245" i="1"/>
  <c r="E1244" i="1"/>
  <c r="D1244"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D180" i="1"/>
  <c r="D181" i="1"/>
  <c r="D182" i="1"/>
  <c r="D183" i="1"/>
  <c r="D184" i="1"/>
  <c r="D185" i="1"/>
  <c r="D186" i="1"/>
  <c r="D187" i="1"/>
  <c r="D188" i="1"/>
  <c r="D189" i="1"/>
  <c r="E180" i="1"/>
  <c r="E181" i="1"/>
  <c r="E182" i="1"/>
  <c r="E183" i="1"/>
  <c r="E184" i="1"/>
  <c r="E185" i="1"/>
  <c r="E186" i="1"/>
  <c r="E187" i="1"/>
  <c r="E188" i="1"/>
  <c r="E189" i="1"/>
  <c r="D179" i="1"/>
  <c r="E179" i="1"/>
  <c r="D178" i="1"/>
  <c r="E178" i="1"/>
  <c r="D177" i="1"/>
  <c r="E177" i="1"/>
  <c r="D176" i="1"/>
  <c r="E176" i="1"/>
  <c r="D175" i="1"/>
  <c r="E175" i="1"/>
  <c r="D174" i="1"/>
  <c r="E174" i="1"/>
  <c r="D173" i="1"/>
  <c r="E173" i="1"/>
  <c r="D172" i="1"/>
  <c r="E172" i="1"/>
  <c r="D171" i="1"/>
  <c r="E171" i="1"/>
  <c r="D170" i="1"/>
  <c r="E170" i="1"/>
  <c r="D151" i="1"/>
  <c r="D152" i="1"/>
  <c r="D153" i="1"/>
  <c r="D154" i="1"/>
  <c r="D155" i="1"/>
  <c r="D156" i="1"/>
  <c r="D157" i="1"/>
  <c r="D158" i="1"/>
  <c r="D159" i="1"/>
  <c r="D160" i="1"/>
  <c r="D161" i="1"/>
  <c r="D162" i="1"/>
  <c r="D163" i="1"/>
  <c r="D164" i="1"/>
  <c r="D165" i="1"/>
  <c r="D166" i="1"/>
  <c r="D167" i="1"/>
  <c r="D168" i="1"/>
  <c r="D169" i="1"/>
  <c r="E151" i="1"/>
  <c r="E152" i="1"/>
  <c r="E153" i="1"/>
  <c r="E154" i="1"/>
  <c r="E155" i="1"/>
  <c r="E156" i="1"/>
  <c r="E157" i="1"/>
  <c r="E158" i="1"/>
  <c r="E159" i="1"/>
  <c r="E160" i="1"/>
  <c r="E161" i="1"/>
  <c r="E162" i="1"/>
  <c r="E163" i="1"/>
  <c r="E164" i="1"/>
  <c r="E165" i="1"/>
  <c r="E166" i="1"/>
  <c r="E167" i="1"/>
  <c r="E168" i="1"/>
  <c r="E169" i="1"/>
  <c r="D150" i="1"/>
  <c r="D149" i="1"/>
  <c r="D148" i="1"/>
  <c r="D147" i="1"/>
  <c r="D146" i="1"/>
  <c r="D145" i="1"/>
  <c r="D144" i="1"/>
  <c r="D143" i="1"/>
  <c r="D142" i="1"/>
  <c r="E142" i="1"/>
  <c r="E143" i="1"/>
  <c r="E144" i="1"/>
  <c r="E145" i="1"/>
  <c r="E146" i="1"/>
  <c r="E147" i="1"/>
  <c r="E148" i="1"/>
  <c r="E149" i="1"/>
  <c r="E150" i="1"/>
  <c r="D141" i="1"/>
  <c r="E141" i="1"/>
  <c r="D140" i="1"/>
  <c r="E140" i="1"/>
  <c r="D139" i="1"/>
  <c r="E139" i="1"/>
  <c r="D138" i="1"/>
  <c r="E138" i="1"/>
  <c r="D137" i="1"/>
  <c r="E137" i="1"/>
  <c r="D136" i="1"/>
  <c r="E136" i="1"/>
  <c r="D135" i="1"/>
  <c r="E135" i="1"/>
  <c r="D134" i="1"/>
  <c r="E134" i="1"/>
  <c r="C814" i="1"/>
  <c r="D711" i="1"/>
  <c r="E711" i="1"/>
  <c r="D710" i="1"/>
  <c r="E710" i="1"/>
  <c r="D708" i="1"/>
  <c r="E708" i="1"/>
  <c r="D709" i="1"/>
  <c r="E709" i="1"/>
  <c r="D696" i="1"/>
  <c r="E696" i="1"/>
  <c r="D695" i="1"/>
  <c r="E695" i="1"/>
  <c r="D1246" i="1"/>
  <c r="D1247" i="1"/>
  <c r="D1240" i="1"/>
  <c r="D1241" i="1"/>
  <c r="D1242" i="1"/>
  <c r="D1243" i="1"/>
  <c r="D1248" i="1"/>
  <c r="D1249" i="1"/>
  <c r="D1250" i="1"/>
  <c r="D1251" i="1"/>
  <c r="D1252" i="1"/>
  <c r="D1253" i="1"/>
  <c r="D1254" i="1"/>
  <c r="D694" i="1"/>
  <c r="E694" i="1"/>
  <c r="D693" i="1"/>
  <c r="E693" i="1"/>
  <c r="D692" i="1"/>
  <c r="E692" i="1"/>
  <c r="D691" i="1"/>
  <c r="E691" i="1"/>
  <c r="D690" i="1"/>
  <c r="E690" i="1"/>
  <c r="D689" i="1"/>
  <c r="E689" i="1"/>
  <c r="D1154" i="1"/>
  <c r="E1154" i="1"/>
  <c r="D1153" i="1"/>
  <c r="E1153" i="1"/>
  <c r="D1152" i="1"/>
  <c r="E1152" i="1"/>
  <c r="D1151" i="1"/>
  <c r="E1151" i="1"/>
  <c r="D1150" i="1"/>
  <c r="E1150" i="1"/>
  <c r="D1149" i="1"/>
  <c r="E1149" i="1"/>
  <c r="D1148" i="1"/>
  <c r="E1148" i="1"/>
  <c r="D1140" i="1"/>
  <c r="E1140" i="1"/>
  <c r="D1139" i="1"/>
  <c r="E1139" i="1"/>
  <c r="D1138" i="1"/>
  <c r="E1138" i="1"/>
  <c r="D1137" i="1"/>
  <c r="E1137" i="1"/>
  <c r="D1136" i="1"/>
  <c r="E1136" i="1"/>
  <c r="D1135" i="1"/>
  <c r="E1135" i="1"/>
  <c r="D1134" i="1"/>
  <c r="E1134" i="1"/>
  <c r="D1133" i="1"/>
  <c r="E1133" i="1"/>
  <c r="D1132" i="1"/>
  <c r="E1132" i="1"/>
  <c r="D1131" i="1"/>
  <c r="E1131" i="1"/>
  <c r="D1130" i="1"/>
  <c r="E1130" i="1"/>
  <c r="D1129" i="1"/>
  <c r="E1129" i="1"/>
  <c r="D1128" i="1"/>
  <c r="E1128" i="1"/>
  <c r="D1127" i="1"/>
  <c r="E1127" i="1"/>
  <c r="D1126" i="1"/>
  <c r="E1126" i="1"/>
  <c r="D1125" i="1"/>
  <c r="E1125" i="1"/>
  <c r="D1124" i="1"/>
  <c r="E1124" i="1"/>
  <c r="D1123" i="1"/>
  <c r="E1123" i="1"/>
  <c r="D1122" i="1"/>
  <c r="E1122" i="1"/>
  <c r="D1121" i="1"/>
  <c r="E1121" i="1"/>
  <c r="D1120" i="1"/>
  <c r="E1120" i="1"/>
  <c r="D1119" i="1"/>
  <c r="E1119" i="1"/>
  <c r="D1118" i="1"/>
  <c r="E1118" i="1"/>
  <c r="D1117" i="1"/>
  <c r="E1117" i="1"/>
  <c r="D1116" i="1"/>
  <c r="E1116" i="1"/>
  <c r="D1115" i="1"/>
  <c r="E1115" i="1"/>
  <c r="D1114" i="1"/>
  <c r="E1114" i="1"/>
  <c r="D1113" i="1"/>
  <c r="E1113" i="1"/>
  <c r="D1082" i="1"/>
  <c r="D1083" i="1"/>
  <c r="D1084" i="1"/>
  <c r="D1085" i="1"/>
  <c r="D1086" i="1"/>
  <c r="D1087" i="1"/>
  <c r="D1088" i="1"/>
  <c r="D1089" i="1"/>
  <c r="D1090" i="1"/>
  <c r="D1091" i="1"/>
  <c r="D1092" i="1"/>
  <c r="D1093" i="1"/>
  <c r="D1094" i="1"/>
  <c r="D1095" i="1"/>
  <c r="E1082" i="1"/>
  <c r="E1083" i="1"/>
  <c r="E1084" i="1"/>
  <c r="E1085" i="1"/>
  <c r="E1086" i="1"/>
  <c r="E1087" i="1"/>
  <c r="E1088" i="1"/>
  <c r="E1089" i="1"/>
  <c r="E1090" i="1"/>
  <c r="E1091" i="1"/>
  <c r="E1092" i="1"/>
  <c r="E1093" i="1"/>
  <c r="E1094" i="1"/>
  <c r="E1095" i="1"/>
  <c r="D1043" i="1"/>
  <c r="E1043" i="1"/>
  <c r="D1042" i="1"/>
  <c r="E1042" i="1"/>
  <c r="D1041" i="1"/>
  <c r="E1041" i="1"/>
  <c r="E1188" i="1"/>
  <c r="D1188" i="1"/>
  <c r="D1013" i="1"/>
  <c r="D1014" i="1"/>
  <c r="D1015" i="1"/>
  <c r="D1016" i="1"/>
  <c r="D1017" i="1"/>
  <c r="D1018" i="1"/>
  <c r="D1019" i="1"/>
  <c r="D1020" i="1"/>
  <c r="E1013" i="1"/>
  <c r="E1014" i="1"/>
  <c r="E1015" i="1"/>
  <c r="E1016" i="1"/>
  <c r="E1017" i="1"/>
  <c r="E1018" i="1"/>
  <c r="E1019" i="1"/>
  <c r="E1020" i="1"/>
  <c r="D1012" i="1"/>
  <c r="E1012" i="1"/>
  <c r="D1011" i="1"/>
  <c r="E1011" i="1"/>
  <c r="D1010" i="1"/>
  <c r="E1010" i="1"/>
  <c r="D1009" i="1"/>
  <c r="E1009" i="1"/>
  <c r="D1008" i="1"/>
  <c r="E1008" i="1"/>
  <c r="D1007" i="1"/>
  <c r="E1007" i="1"/>
  <c r="D1006" i="1"/>
  <c r="E1006" i="1"/>
  <c r="D1005" i="1"/>
  <c r="E1005" i="1"/>
  <c r="D1004" i="1"/>
  <c r="E1004" i="1"/>
  <c r="D1003" i="1"/>
  <c r="E1003" i="1"/>
  <c r="D1002" i="1"/>
  <c r="E1002" i="1"/>
  <c r="D1001" i="1"/>
  <c r="E1001" i="1"/>
  <c r="D996" i="1"/>
  <c r="E996" i="1"/>
  <c r="D995" i="1"/>
  <c r="E995" i="1"/>
  <c r="D994" i="1"/>
  <c r="E994" i="1"/>
  <c r="D1000" i="1"/>
  <c r="E1000" i="1"/>
  <c r="D999" i="1"/>
  <c r="E999" i="1"/>
  <c r="D998" i="1"/>
  <c r="E998" i="1"/>
  <c r="D997" i="1"/>
  <c r="E997" i="1"/>
  <c r="E1291" i="1"/>
  <c r="D1291" i="1"/>
  <c r="E1290" i="1"/>
  <c r="D1290" i="1"/>
  <c r="E1289" i="1"/>
  <c r="D1289" i="1"/>
  <c r="E1288" i="1"/>
  <c r="D1288" i="1"/>
  <c r="E1287" i="1"/>
  <c r="D1287" i="1"/>
  <c r="D963" i="1"/>
  <c r="E963" i="1"/>
  <c r="D962" i="1"/>
  <c r="E962" i="1"/>
  <c r="D961" i="1"/>
  <c r="E961" i="1"/>
  <c r="D960" i="1"/>
  <c r="E960" i="1"/>
  <c r="D959" i="1"/>
  <c r="E959" i="1"/>
  <c r="D958" i="1"/>
  <c r="E958" i="1"/>
  <c r="D957" i="1"/>
  <c r="E957" i="1"/>
  <c r="D956" i="1"/>
  <c r="E956" i="1"/>
  <c r="D955" i="1"/>
  <c r="E955" i="1"/>
  <c r="D701" i="1"/>
  <c r="D702" i="1"/>
  <c r="D703" i="1"/>
  <c r="D704" i="1"/>
  <c r="D705" i="1"/>
  <c r="D706" i="1"/>
  <c r="D707" i="1"/>
  <c r="E701" i="1"/>
  <c r="E702" i="1"/>
  <c r="E703" i="1"/>
  <c r="E704" i="1"/>
  <c r="E705" i="1"/>
  <c r="E706" i="1"/>
  <c r="E707" i="1"/>
  <c r="D688" i="1"/>
  <c r="E688" i="1"/>
  <c r="D687" i="1"/>
  <c r="E687" i="1"/>
  <c r="D686" i="1"/>
  <c r="E686" i="1"/>
  <c r="D680" i="1"/>
  <c r="D681" i="1"/>
  <c r="D682" i="1"/>
  <c r="D683" i="1"/>
  <c r="D684" i="1"/>
  <c r="D685" i="1"/>
  <c r="E680" i="1"/>
  <c r="E681" i="1"/>
  <c r="E682" i="1"/>
  <c r="E683" i="1"/>
  <c r="E684" i="1"/>
  <c r="E685" i="1"/>
  <c r="D679" i="1"/>
  <c r="E679" i="1"/>
  <c r="D26" i="1"/>
  <c r="D27" i="1"/>
  <c r="D28" i="1"/>
  <c r="D29" i="1"/>
  <c r="D30" i="1"/>
  <c r="D31" i="1"/>
  <c r="D32" i="1"/>
  <c r="E26" i="1"/>
  <c r="E27" i="1"/>
  <c r="E28" i="1"/>
  <c r="E29" i="1"/>
  <c r="E30" i="1"/>
  <c r="E31" i="1"/>
  <c r="E32" i="1"/>
  <c r="D25" i="1"/>
  <c r="E25" i="1"/>
  <c r="D24" i="1"/>
  <c r="E24" i="1"/>
  <c r="D23" i="1"/>
  <c r="E23" i="1"/>
  <c r="D22" i="1"/>
  <c r="E22" i="1"/>
  <c r="D21" i="1"/>
  <c r="E21" i="1"/>
  <c r="D20" i="1"/>
  <c r="E20" i="1"/>
  <c r="D19" i="1"/>
  <c r="E19" i="1"/>
  <c r="D18" i="1"/>
  <c r="E18" i="1"/>
  <c r="D17" i="1"/>
  <c r="E17" i="1"/>
  <c r="D16" i="1"/>
  <c r="E16" i="1"/>
  <c r="D15" i="1"/>
  <c r="E15" i="1"/>
  <c r="D14" i="1"/>
  <c r="E14" i="1"/>
  <c r="D13" i="1"/>
  <c r="E13" i="1"/>
  <c r="D12" i="1"/>
  <c r="E12" i="1"/>
  <c r="D11" i="1"/>
  <c r="E11" i="1"/>
  <c r="D10" i="1"/>
  <c r="E10" i="1"/>
  <c r="R2" i="6"/>
  <c r="Q2" i="6"/>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Q40" i="6"/>
  <c r="R40" i="6"/>
  <c r="Q41" i="6"/>
  <c r="R41" i="6"/>
  <c r="Q42" i="6"/>
  <c r="R42" i="6"/>
  <c r="Q43" i="6"/>
  <c r="R43" i="6"/>
  <c r="Q44" i="6"/>
  <c r="R44" i="6"/>
  <c r="Q45" i="6"/>
  <c r="R45" i="6"/>
  <c r="R100" i="6"/>
  <c r="Q100" i="6"/>
  <c r="R99" i="6"/>
  <c r="Q99" i="6"/>
  <c r="R98" i="6"/>
  <c r="Q98" i="6"/>
  <c r="R97" i="6"/>
  <c r="Q97" i="6"/>
  <c r="R96" i="6"/>
  <c r="Q96" i="6"/>
  <c r="A17" i="7"/>
  <c r="R192" i="6"/>
  <c r="Q192" i="6"/>
  <c r="R191" i="6"/>
  <c r="Q191" i="6"/>
  <c r="R190" i="6"/>
  <c r="Q190" i="6"/>
  <c r="R189" i="6"/>
  <c r="Q189" i="6"/>
  <c r="R188" i="6"/>
  <c r="Q188" i="6"/>
  <c r="R187" i="6"/>
  <c r="Q187" i="6"/>
  <c r="R186" i="6"/>
  <c r="Q186" i="6"/>
  <c r="R185" i="6"/>
  <c r="Q185" i="6"/>
  <c r="R184" i="6"/>
  <c r="Q184" i="6"/>
  <c r="R183" i="6"/>
  <c r="Q183" i="6"/>
  <c r="R182" i="6"/>
  <c r="Q182" i="6"/>
  <c r="R181" i="6"/>
  <c r="Q181" i="6"/>
  <c r="W416" i="6"/>
  <c r="W415" i="6"/>
  <c r="W414" i="6"/>
  <c r="W413" i="6"/>
  <c r="W412" i="6"/>
  <c r="W411" i="6"/>
  <c r="W410" i="6"/>
  <c r="W409" i="6"/>
  <c r="W408" i="6"/>
  <c r="W407" i="6"/>
  <c r="W406" i="6"/>
  <c r="W405" i="6"/>
  <c r="W404" i="6"/>
  <c r="W403" i="6"/>
  <c r="W402" i="6"/>
  <c r="W401" i="6"/>
  <c r="W400" i="6"/>
  <c r="W399" i="6"/>
  <c r="W398" i="6"/>
  <c r="W397" i="6"/>
  <c r="W396" i="6"/>
  <c r="W395" i="6"/>
  <c r="W394" i="6"/>
  <c r="R180" i="6"/>
  <c r="Q180" i="6"/>
  <c r="R179" i="6"/>
  <c r="Q179" i="6"/>
  <c r="R178" i="6"/>
  <c r="Q178" i="6"/>
  <c r="R177" i="6"/>
  <c r="Q177" i="6"/>
  <c r="R176" i="6"/>
  <c r="Q176" i="6"/>
  <c r="R175" i="6"/>
  <c r="Q175" i="6"/>
  <c r="R174" i="6"/>
  <c r="Q174" i="6"/>
  <c r="R173" i="6"/>
  <c r="Q173" i="6"/>
  <c r="R172" i="6"/>
  <c r="Q172" i="6"/>
  <c r="R171" i="6"/>
  <c r="Q171" i="6"/>
  <c r="R170" i="6"/>
  <c r="Q170" i="6"/>
  <c r="R169" i="6"/>
  <c r="Q169" i="6"/>
  <c r="R168" i="6"/>
  <c r="Q168" i="6"/>
  <c r="R167" i="6"/>
  <c r="Q167" i="6"/>
  <c r="R166" i="6"/>
  <c r="Q166" i="6"/>
  <c r="R165" i="6"/>
  <c r="Q165" i="6"/>
  <c r="R164" i="6"/>
  <c r="C179" i="7" s="1" a="1"/>
  <c r="C179" i="7" s="1"/>
  <c r="Q164" i="6"/>
  <c r="R163" i="6"/>
  <c r="Q163" i="6"/>
  <c r="R162" i="6"/>
  <c r="Q162" i="6"/>
  <c r="L161" i="6"/>
  <c r="Q161" i="6" s="1"/>
  <c r="L160" i="6"/>
  <c r="L159" i="6"/>
  <c r="Q159" i="6" s="1"/>
  <c r="L158" i="6"/>
  <c r="Q158" i="6" s="1"/>
  <c r="L157" i="6"/>
  <c r="L156" i="6"/>
  <c r="R156" i="6"/>
  <c r="R155" i="6"/>
  <c r="Q155" i="6"/>
  <c r="R154" i="6"/>
  <c r="Q154" i="6"/>
  <c r="R153" i="6"/>
  <c r="Q153" i="6"/>
  <c r="R152" i="6"/>
  <c r="Q152" i="6"/>
  <c r="R151" i="6"/>
  <c r="Q151" i="6"/>
  <c r="R150" i="6"/>
  <c r="Q150" i="6"/>
  <c r="R149" i="6"/>
  <c r="Q149" i="6"/>
  <c r="P149" i="6"/>
  <c r="R148" i="6"/>
  <c r="Q148" i="6"/>
  <c r="P148" i="6"/>
  <c r="R147" i="6"/>
  <c r="Q147" i="6"/>
  <c r="P147" i="6"/>
  <c r="R146" i="6"/>
  <c r="Q146" i="6"/>
  <c r="P146" i="6"/>
  <c r="R145" i="6"/>
  <c r="Q145" i="6"/>
  <c r="P145" i="6"/>
  <c r="R144" i="6"/>
  <c r="Q144" i="6"/>
  <c r="P144" i="6"/>
  <c r="R143" i="6"/>
  <c r="Q143" i="6"/>
  <c r="P143" i="6"/>
  <c r="R142" i="6"/>
  <c r="Q142" i="6"/>
  <c r="P142" i="6"/>
  <c r="R141" i="6"/>
  <c r="Q141" i="6"/>
  <c r="P141" i="6"/>
  <c r="R140" i="6"/>
  <c r="Q140" i="6"/>
  <c r="P140" i="6"/>
  <c r="R139" i="6"/>
  <c r="Q139" i="6"/>
  <c r="P139" i="6"/>
  <c r="R138" i="6"/>
  <c r="Q138" i="6"/>
  <c r="P138" i="6"/>
  <c r="R137" i="6"/>
  <c r="Q137" i="6"/>
  <c r="P137" i="6"/>
  <c r="R136" i="6"/>
  <c r="Q136" i="6"/>
  <c r="P136" i="6"/>
  <c r="R135" i="6"/>
  <c r="Q135" i="6"/>
  <c r="P135" i="6"/>
  <c r="R134" i="6"/>
  <c r="Q134" i="6"/>
  <c r="P134" i="6"/>
  <c r="R133" i="6"/>
  <c r="Q133" i="6"/>
  <c r="R132" i="6"/>
  <c r="Q132" i="6"/>
  <c r="R131" i="6"/>
  <c r="Q131" i="6"/>
  <c r="R130" i="6"/>
  <c r="Q130" i="6"/>
  <c r="R129" i="6"/>
  <c r="Q129" i="6"/>
  <c r="R128" i="6"/>
  <c r="Q128" i="6"/>
  <c r="R127" i="6"/>
  <c r="Q127" i="6"/>
  <c r="R126" i="6"/>
  <c r="Q126" i="6"/>
  <c r="R125" i="6"/>
  <c r="Q125" i="6"/>
  <c r="L124" i="6"/>
  <c r="R124" i="6" s="1"/>
  <c r="L123" i="6"/>
  <c r="Q123" i="6" s="1"/>
  <c r="L122" i="6"/>
  <c r="L121" i="6"/>
  <c r="L120" i="6"/>
  <c r="P120" i="6"/>
  <c r="L119" i="6"/>
  <c r="W261" i="6"/>
  <c r="W260" i="6"/>
  <c r="W259" i="6"/>
  <c r="W258" i="6"/>
  <c r="W257" i="6"/>
  <c r="W256" i="6"/>
  <c r="W255" i="6"/>
  <c r="W254" i="6"/>
  <c r="W253" i="6"/>
  <c r="W252" i="6"/>
  <c r="W251" i="6"/>
  <c r="W250" i="6"/>
  <c r="W249" i="6"/>
  <c r="W248" i="6"/>
  <c r="W247" i="6"/>
  <c r="W246" i="6"/>
  <c r="W245" i="6"/>
  <c r="W244" i="6"/>
  <c r="W243" i="6"/>
  <c r="W242" i="6"/>
  <c r="W236" i="6"/>
  <c r="W235" i="6"/>
  <c r="W234" i="6"/>
  <c r="W233" i="6"/>
  <c r="W232" i="6"/>
  <c r="W231" i="6"/>
  <c r="W230" i="6"/>
  <c r="W229" i="6"/>
  <c r="W228" i="6"/>
  <c r="T228" i="6"/>
  <c r="L118" i="6"/>
  <c r="L117" i="6"/>
  <c r="L116" i="6"/>
  <c r="L115" i="6"/>
  <c r="R115" i="6" s="1"/>
  <c r="L114" i="6"/>
  <c r="Q114" i="6"/>
  <c r="L113" i="6"/>
  <c r="R113" i="6"/>
  <c r="L112" i="6"/>
  <c r="R112" i="6"/>
  <c r="L111" i="6"/>
  <c r="R111" i="6" s="1"/>
  <c r="W219" i="6"/>
  <c r="W218" i="6"/>
  <c r="W217" i="6"/>
  <c r="W216" i="6"/>
  <c r="W215" i="6"/>
  <c r="W214" i="6"/>
  <c r="W213" i="6"/>
  <c r="W212" i="6"/>
  <c r="W211" i="6"/>
  <c r="W210" i="6"/>
  <c r="W209" i="6"/>
  <c r="W208" i="6"/>
  <c r="W207" i="6"/>
  <c r="W206" i="6"/>
  <c r="W205" i="6"/>
  <c r="W204" i="6"/>
  <c r="W203" i="6"/>
  <c r="L110" i="6" s="1"/>
  <c r="W202" i="6"/>
  <c r="L109" i="6" s="1"/>
  <c r="W201" i="6"/>
  <c r="L108" i="6" s="1"/>
  <c r="W200" i="6"/>
  <c r="L107" i="6" s="1"/>
  <c r="W199" i="6"/>
  <c r="L106" i="6"/>
  <c r="W198" i="6"/>
  <c r="L105" i="6"/>
  <c r="Q105" i="6" s="1"/>
  <c r="W197" i="6"/>
  <c r="L104" i="6" s="1"/>
  <c r="W196" i="6"/>
  <c r="L103" i="6" s="1"/>
  <c r="W195" i="6"/>
  <c r="L102" i="6"/>
  <c r="R102" i="6" s="1"/>
  <c r="W194" i="6"/>
  <c r="L101" i="6"/>
  <c r="W193" i="6"/>
  <c r="W192" i="6"/>
  <c r="R95" i="6"/>
  <c r="Q95" i="6"/>
  <c r="R94" i="6"/>
  <c r="Q94" i="6"/>
  <c r="R93" i="6"/>
  <c r="Q93" i="6"/>
  <c r="R92" i="6"/>
  <c r="Q92" i="6"/>
  <c r="R91" i="6"/>
  <c r="Q91" i="6"/>
  <c r="P91" i="6"/>
  <c r="R90" i="6"/>
  <c r="Q90" i="6"/>
  <c r="P90" i="6"/>
  <c r="R89" i="6"/>
  <c r="Q89" i="6"/>
  <c r="P89" i="6"/>
  <c r="R88" i="6"/>
  <c r="Q88" i="6"/>
  <c r="P88" i="6"/>
  <c r="R87" i="6"/>
  <c r="Q87" i="6"/>
  <c r="P87" i="6"/>
  <c r="R86" i="6"/>
  <c r="Q86" i="6"/>
  <c r="R85" i="6"/>
  <c r="Q85" i="6"/>
  <c r="R84" i="6"/>
  <c r="Q84" i="6"/>
  <c r="R83" i="6"/>
  <c r="Q83" i="6"/>
  <c r="R82" i="6"/>
  <c r="Q82" i="6"/>
  <c r="R81" i="6"/>
  <c r="Q81" i="6"/>
  <c r="R80" i="6"/>
  <c r="Q80" i="6"/>
  <c r="R79" i="6"/>
  <c r="Q79" i="6"/>
  <c r="R78" i="6"/>
  <c r="Q78" i="6"/>
  <c r="R77" i="6"/>
  <c r="Q77" i="6"/>
  <c r="R76" i="6"/>
  <c r="Q76" i="6"/>
  <c r="R75" i="6"/>
  <c r="Q75" i="6"/>
  <c r="R74" i="6"/>
  <c r="Q74" i="6"/>
  <c r="R73" i="6"/>
  <c r="Q73" i="6"/>
  <c r="R72" i="6"/>
  <c r="Q72" i="6"/>
  <c r="R71" i="6"/>
  <c r="Q71" i="6"/>
  <c r="R70" i="6"/>
  <c r="Q70" i="6"/>
  <c r="R69" i="6"/>
  <c r="Q69" i="6"/>
  <c r="P69" i="6"/>
  <c r="R68" i="6"/>
  <c r="Q68" i="6"/>
  <c r="P68" i="6"/>
  <c r="R67" i="6"/>
  <c r="Q67" i="6"/>
  <c r="P67" i="6"/>
  <c r="R66" i="6"/>
  <c r="Q66" i="6"/>
  <c r="B81" i="7" s="1" a="1"/>
  <c r="B81" i="7" s="1"/>
  <c r="P66" i="6"/>
  <c r="R65" i="6"/>
  <c r="Q65" i="6"/>
  <c r="P65" i="6"/>
  <c r="R64" i="6"/>
  <c r="Q64" i="6"/>
  <c r="P64" i="6"/>
  <c r="R63" i="6"/>
  <c r="Q63" i="6"/>
  <c r="P63" i="6"/>
  <c r="R62" i="6"/>
  <c r="Q62" i="6"/>
  <c r="P62" i="6"/>
  <c r="R61" i="6"/>
  <c r="Q61" i="6"/>
  <c r="R60" i="6"/>
  <c r="Q60" i="6"/>
  <c r="R59" i="6"/>
  <c r="Q59" i="6"/>
  <c r="R58" i="6"/>
  <c r="Q58" i="6"/>
  <c r="R57" i="6"/>
  <c r="Q57" i="6"/>
  <c r="R56" i="6"/>
  <c r="Q56" i="6"/>
  <c r="R55" i="6"/>
  <c r="Q55" i="6"/>
  <c r="R54" i="6"/>
  <c r="C69" i="7" s="1" a="1"/>
  <c r="C69" i="7" s="1"/>
  <c r="Q54" i="6"/>
  <c r="R53" i="6"/>
  <c r="Q53" i="6"/>
  <c r="R52" i="6"/>
  <c r="Q52" i="6"/>
  <c r="R51" i="6"/>
  <c r="Q51" i="6"/>
  <c r="R50" i="6"/>
  <c r="Q50" i="6"/>
  <c r="R49" i="6"/>
  <c r="Q49" i="6"/>
  <c r="R48" i="6"/>
  <c r="Q48" i="6"/>
  <c r="R47" i="6"/>
  <c r="Q47" i="6"/>
  <c r="R46" i="6"/>
  <c r="Q46" i="6"/>
  <c r="R39" i="6"/>
  <c r="Q39" i="6"/>
  <c r="P39" i="6"/>
  <c r="R38" i="6"/>
  <c r="Q38" i="6"/>
  <c r="P38" i="6"/>
  <c r="R37" i="6"/>
  <c r="Q37" i="6"/>
  <c r="P37" i="6"/>
  <c r="R36" i="6"/>
  <c r="Q36" i="6"/>
  <c r="P36" i="6"/>
  <c r="L35" i="6"/>
  <c r="R35" i="6" s="1"/>
  <c r="L34" i="6"/>
  <c r="Q34" i="6"/>
  <c r="L33" i="6"/>
  <c r="L32" i="6"/>
  <c r="P32" i="6" s="1"/>
  <c r="L31" i="6"/>
  <c r="R30" i="6"/>
  <c r="Q30" i="6"/>
  <c r="R29" i="6"/>
  <c r="Q29" i="6"/>
  <c r="R28" i="6"/>
  <c r="Q28" i="6"/>
  <c r="R27" i="6"/>
  <c r="Q27" i="6"/>
  <c r="R26" i="6"/>
  <c r="Q26" i="6"/>
  <c r="R25" i="6"/>
  <c r="Q25" i="6"/>
  <c r="R24" i="6"/>
  <c r="Q24" i="6"/>
  <c r="R23" i="6"/>
  <c r="Q23" i="6"/>
  <c r="R22" i="6"/>
  <c r="Q22" i="6"/>
  <c r="R21" i="6"/>
  <c r="Q21" i="6"/>
  <c r="R20" i="6"/>
  <c r="Q20" i="6"/>
  <c r="R19" i="6"/>
  <c r="Q19" i="6"/>
  <c r="R18" i="6"/>
  <c r="Q18" i="6"/>
  <c r="R17" i="6"/>
  <c r="Q17" i="6"/>
  <c r="R16" i="6"/>
  <c r="Q16" i="6"/>
  <c r="L15" i="6"/>
  <c r="R15" i="6" s="1"/>
  <c r="L14" i="6"/>
  <c r="P14" i="6" s="1"/>
  <c r="L13" i="6"/>
  <c r="Q13" i="6" s="1"/>
  <c r="L12" i="6"/>
  <c r="P12" i="6" s="1"/>
  <c r="L11" i="6"/>
  <c r="L10" i="6"/>
  <c r="L9" i="6"/>
  <c r="R8" i="6"/>
  <c r="Q8" i="6"/>
  <c r="R7" i="6"/>
  <c r="Q7" i="6"/>
  <c r="R6" i="6"/>
  <c r="Q6" i="6"/>
  <c r="R5" i="6"/>
  <c r="Q5" i="6"/>
  <c r="R4" i="6"/>
  <c r="Q4" i="6"/>
  <c r="R3" i="6"/>
  <c r="Q3" i="6"/>
  <c r="B18" i="7" s="1" a="1"/>
  <c r="B18" i="7" s="1"/>
  <c r="D1070" i="1"/>
  <c r="E1070" i="1"/>
  <c r="D3" i="1"/>
  <c r="D4" i="1"/>
  <c r="D5" i="1"/>
  <c r="D6" i="1"/>
  <c r="D7" i="1"/>
  <c r="D8" i="1"/>
  <c r="D9" i="1"/>
  <c r="E3" i="1"/>
  <c r="E4" i="1"/>
  <c r="E5" i="1"/>
  <c r="E6" i="1"/>
  <c r="E7" i="1"/>
  <c r="E8" i="1"/>
  <c r="E9" i="1"/>
  <c r="D42" i="1"/>
  <c r="D43" i="1"/>
  <c r="D44" i="1"/>
  <c r="D45" i="1"/>
  <c r="D46" i="1"/>
  <c r="D47" i="1"/>
  <c r="D48" i="1"/>
  <c r="D49" i="1"/>
  <c r="D50" i="1"/>
  <c r="D51" i="1"/>
  <c r="D52" i="1"/>
  <c r="D53" i="1"/>
  <c r="D54" i="1"/>
  <c r="D55" i="1"/>
  <c r="D56" i="1"/>
  <c r="D57" i="1"/>
  <c r="D58" i="1"/>
  <c r="D59" i="1"/>
  <c r="D60" i="1"/>
  <c r="D61" i="1"/>
  <c r="D62"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9" i="1"/>
  <c r="D130" i="1"/>
  <c r="D131" i="1"/>
  <c r="D132" i="1"/>
  <c r="D133"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73" i="1"/>
  <c r="D674" i="1"/>
  <c r="D675" i="1"/>
  <c r="D676" i="1"/>
  <c r="D677" i="1"/>
  <c r="D678" i="1"/>
  <c r="D697" i="1"/>
  <c r="D698" i="1"/>
  <c r="D699" i="1"/>
  <c r="D700" i="1"/>
  <c r="D950" i="1"/>
  <c r="D951" i="1"/>
  <c r="D952" i="1"/>
  <c r="D953" i="1"/>
  <c r="D954" i="1"/>
  <c r="D964" i="1"/>
  <c r="D965" i="1"/>
  <c r="D966" i="1"/>
  <c r="D967" i="1"/>
  <c r="D968" i="1"/>
  <c r="D982" i="1"/>
  <c r="D983" i="1"/>
  <c r="D984" i="1"/>
  <c r="D985" i="1"/>
  <c r="D986" i="1"/>
  <c r="D987" i="1"/>
  <c r="D988" i="1"/>
  <c r="D989" i="1"/>
  <c r="D990" i="1"/>
  <c r="D991" i="1"/>
  <c r="D992" i="1"/>
  <c r="D993" i="1"/>
  <c r="D1061" i="1"/>
  <c r="D1062" i="1"/>
  <c r="D1063" i="1"/>
  <c r="D1064" i="1"/>
  <c r="D1065" i="1"/>
  <c r="D1066" i="1"/>
  <c r="D1067" i="1"/>
  <c r="D1068" i="1"/>
  <c r="D1069" i="1"/>
  <c r="D1096" i="1"/>
  <c r="D1097" i="1"/>
  <c r="D1098" i="1"/>
  <c r="D1099" i="1"/>
  <c r="D1100" i="1"/>
  <c r="D1101" i="1"/>
  <c r="D1102" i="1"/>
  <c r="D1103" i="1"/>
  <c r="D1104" i="1"/>
  <c r="D1105" i="1"/>
  <c r="D1106" i="1"/>
  <c r="D1107" i="1"/>
  <c r="D1108" i="1"/>
  <c r="D1109" i="1"/>
  <c r="D1110" i="1"/>
  <c r="D1111" i="1"/>
  <c r="D1112" i="1"/>
  <c r="D1021" i="1"/>
  <c r="D1022" i="1"/>
  <c r="D1023" i="1"/>
  <c r="D1024" i="1"/>
  <c r="D1025" i="1"/>
  <c r="D1026" i="1"/>
  <c r="D1027" i="1"/>
  <c r="D1028" i="1"/>
  <c r="D1029" i="1"/>
  <c r="D1030" i="1"/>
  <c r="D1031" i="1"/>
  <c r="D1032" i="1"/>
  <c r="D1033" i="1"/>
  <c r="D1034" i="1"/>
  <c r="D1035" i="1"/>
  <c r="D1036" i="1"/>
  <c r="D1037" i="1"/>
  <c r="D1038" i="1"/>
  <c r="D1039" i="1"/>
  <c r="D1040" i="1"/>
  <c r="D1141" i="1"/>
  <c r="D1142" i="1"/>
  <c r="D1143" i="1"/>
  <c r="D1144" i="1"/>
  <c r="D1145" i="1"/>
  <c r="D1146" i="1"/>
  <c r="D1147" i="1"/>
  <c r="D1155" i="1"/>
  <c r="D1156" i="1"/>
  <c r="D1157" i="1"/>
  <c r="D1158" i="1"/>
  <c r="D1159" i="1"/>
  <c r="D1160" i="1"/>
  <c r="D1161" i="1"/>
  <c r="D1162" i="1"/>
  <c r="D1170" i="1"/>
  <c r="D1171" i="1"/>
  <c r="D1255" i="1"/>
  <c r="D1259" i="1"/>
  <c r="D1260" i="1"/>
  <c r="D1261" i="1"/>
  <c r="D1262" i="1"/>
  <c r="D1263" i="1"/>
  <c r="D1264" i="1"/>
  <c r="D1265" i="1"/>
  <c r="D1266" i="1"/>
  <c r="D1278" i="1"/>
  <c r="D1279" i="1"/>
  <c r="D1280" i="1"/>
  <c r="D1281" i="1"/>
  <c r="D1282" i="1"/>
  <c r="D1283" i="1"/>
  <c r="D1284" i="1"/>
  <c r="D1285" i="1"/>
  <c r="D1286" i="1"/>
  <c r="E41" i="1"/>
  <c r="E42" i="1"/>
  <c r="E43" i="1"/>
  <c r="E44" i="1"/>
  <c r="E45" i="1"/>
  <c r="E46" i="1"/>
  <c r="E47" i="1"/>
  <c r="E48" i="1"/>
  <c r="E49" i="1"/>
  <c r="E50" i="1"/>
  <c r="E51" i="1"/>
  <c r="E52" i="1"/>
  <c r="E53" i="1"/>
  <c r="E54" i="1"/>
  <c r="E55" i="1"/>
  <c r="E56" i="1"/>
  <c r="E57" i="1"/>
  <c r="E58" i="1"/>
  <c r="E59" i="1"/>
  <c r="E60" i="1"/>
  <c r="E61" i="1"/>
  <c r="E62"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9" i="1"/>
  <c r="E130" i="1"/>
  <c r="E131" i="1"/>
  <c r="E132" i="1"/>
  <c r="E133"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73" i="1"/>
  <c r="E674" i="1"/>
  <c r="E675" i="1"/>
  <c r="E676" i="1"/>
  <c r="E677" i="1"/>
  <c r="E678" i="1"/>
  <c r="E697" i="1"/>
  <c r="E698" i="1"/>
  <c r="E699" i="1"/>
  <c r="E700" i="1"/>
  <c r="E950" i="1"/>
  <c r="E951" i="1"/>
  <c r="E952" i="1"/>
  <c r="E953" i="1"/>
  <c r="E954" i="1"/>
  <c r="E964" i="1"/>
  <c r="E965" i="1"/>
  <c r="E966" i="1"/>
  <c r="E967" i="1"/>
  <c r="E968" i="1"/>
  <c r="E982" i="1"/>
  <c r="E983" i="1"/>
  <c r="E984" i="1"/>
  <c r="E985" i="1"/>
  <c r="E986" i="1"/>
  <c r="E987" i="1"/>
  <c r="E988" i="1"/>
  <c r="E989" i="1"/>
  <c r="E990" i="1"/>
  <c r="E991" i="1"/>
  <c r="E992" i="1"/>
  <c r="E993" i="1"/>
  <c r="E1061" i="1"/>
  <c r="E1062" i="1"/>
  <c r="E1063" i="1"/>
  <c r="E1064" i="1"/>
  <c r="E1065" i="1"/>
  <c r="E1066" i="1"/>
  <c r="E1067" i="1"/>
  <c r="E1068" i="1"/>
  <c r="E1069" i="1"/>
  <c r="E1096" i="1"/>
  <c r="E1097" i="1"/>
  <c r="E1098" i="1"/>
  <c r="E1099" i="1"/>
  <c r="E1100" i="1"/>
  <c r="E1101" i="1"/>
  <c r="E1102" i="1"/>
  <c r="E1103" i="1"/>
  <c r="E1104" i="1"/>
  <c r="E1105" i="1"/>
  <c r="E1106" i="1"/>
  <c r="E1107" i="1"/>
  <c r="E1108" i="1"/>
  <c r="E1109" i="1"/>
  <c r="E1110" i="1"/>
  <c r="E1111" i="1"/>
  <c r="E1112" i="1"/>
  <c r="E1021" i="1"/>
  <c r="E1022" i="1"/>
  <c r="E1023" i="1"/>
  <c r="E1024" i="1"/>
  <c r="E1025" i="1"/>
  <c r="E1026" i="1"/>
  <c r="E1027" i="1"/>
  <c r="E1028" i="1"/>
  <c r="E1029" i="1"/>
  <c r="E1030" i="1"/>
  <c r="E1031" i="1"/>
  <c r="E1032" i="1"/>
  <c r="E1033" i="1"/>
  <c r="E1034" i="1"/>
  <c r="E1035" i="1"/>
  <c r="E1036" i="1"/>
  <c r="E1037" i="1"/>
  <c r="E1038" i="1"/>
  <c r="E1039" i="1"/>
  <c r="E1040" i="1"/>
  <c r="E1141" i="1"/>
  <c r="E1142" i="1"/>
  <c r="E1143" i="1"/>
  <c r="E1144" i="1"/>
  <c r="E1145" i="1"/>
  <c r="E1146" i="1"/>
  <c r="E1147" i="1"/>
  <c r="E1155" i="1"/>
  <c r="E1156" i="1"/>
  <c r="E1157" i="1"/>
  <c r="E1158" i="1"/>
  <c r="E1159" i="1"/>
  <c r="E1160" i="1"/>
  <c r="E1161" i="1"/>
  <c r="E1162" i="1"/>
  <c r="E1170" i="1"/>
  <c r="E1171" i="1"/>
  <c r="E1246" i="1"/>
  <c r="E1247" i="1"/>
  <c r="E1240" i="1"/>
  <c r="E1241" i="1"/>
  <c r="E1242" i="1"/>
  <c r="E1243" i="1"/>
  <c r="E1248" i="1"/>
  <c r="E1249" i="1"/>
  <c r="E1250" i="1"/>
  <c r="E1251" i="1"/>
  <c r="E1252" i="1"/>
  <c r="E1253" i="1"/>
  <c r="E1254" i="1"/>
  <c r="E1255" i="1"/>
  <c r="E1259" i="1"/>
  <c r="E1260" i="1"/>
  <c r="E1261" i="1"/>
  <c r="E1262" i="1"/>
  <c r="E1263" i="1"/>
  <c r="E1264" i="1"/>
  <c r="E1265" i="1"/>
  <c r="E1266" i="1"/>
  <c r="E1278" i="1"/>
  <c r="E1279" i="1"/>
  <c r="E1280" i="1"/>
  <c r="E1281" i="1"/>
  <c r="E1282" i="1"/>
  <c r="E1283" i="1"/>
  <c r="E1284" i="1"/>
  <c r="E1285" i="1"/>
  <c r="E1286" i="1"/>
  <c r="E2" i="1"/>
  <c r="D2" i="1"/>
  <c r="A2" i="2"/>
  <c r="R13" i="6"/>
  <c r="R158" i="6"/>
  <c r="R114" i="6"/>
  <c r="P161" i="6"/>
  <c r="R34" i="6"/>
  <c r="P111" i="6"/>
  <c r="P158" i="6"/>
  <c r="R161" i="6"/>
  <c r="R120" i="6"/>
  <c r="Q14" i="6"/>
  <c r="Q120" i="6"/>
  <c r="P117" i="6"/>
  <c r="R31" i="6"/>
  <c r="R123" i="6"/>
  <c r="Q111" i="6"/>
  <c r="P13" i="6"/>
  <c r="P34" i="6"/>
  <c r="R121" i="6"/>
  <c r="P121" i="6"/>
  <c r="R32" i="6"/>
  <c r="Q32" i="6"/>
  <c r="P156" i="6"/>
  <c r="Q156" i="6"/>
  <c r="R14" i="6"/>
  <c r="P35" i="6"/>
  <c r="P115" i="6"/>
  <c r="Q35" i="6"/>
  <c r="R105" i="6"/>
  <c r="Q115" i="6"/>
  <c r="P119" i="6"/>
  <c r="Q119" i="6"/>
  <c r="R119" i="6"/>
  <c r="P112" i="6"/>
  <c r="R106" i="6"/>
  <c r="Q112" i="6"/>
  <c r="P124" i="6"/>
  <c r="R159" i="6"/>
  <c r="Q124" i="6"/>
  <c r="P159" i="6"/>
  <c r="Q104" i="6"/>
  <c r="Q113" i="6"/>
  <c r="P116" i="6"/>
  <c r="Q122" i="6"/>
  <c r="P157" i="6"/>
  <c r="Q9" i="6"/>
  <c r="R104" i="6"/>
  <c r="P160" i="6"/>
  <c r="Q116" i="6"/>
  <c r="Q157" i="6"/>
  <c r="R9" i="6"/>
  <c r="R33" i="6"/>
  <c r="R116" i="6"/>
  <c r="R157" i="6"/>
  <c r="Q160" i="6"/>
  <c r="P9" i="6"/>
  <c r="P33" i="6"/>
  <c r="Q33" i="6"/>
  <c r="Q15" i="6"/>
  <c r="R160" i="6"/>
  <c r="P122" i="6"/>
  <c r="P31" i="6"/>
  <c r="P114" i="6"/>
  <c r="P123" i="6"/>
  <c r="P113" i="6"/>
  <c r="B72" i="5" a="1"/>
  <c r="B72" i="5" s="1"/>
  <c r="B64" i="5" a="1"/>
  <c r="B64" i="5" s="1"/>
  <c r="B66" i="5" a="1"/>
  <c r="B66" i="5" s="1"/>
  <c r="B67" i="5" a="1"/>
  <c r="B67" i="5" s="1"/>
  <c r="B68" i="5" a="1"/>
  <c r="B68" i="5" s="1"/>
  <c r="B65" i="5" a="1"/>
  <c r="B65" i="5" s="1"/>
  <c r="B69" i="5" a="1"/>
  <c r="B69" i="5" s="1"/>
  <c r="B70" i="5" a="1"/>
  <c r="B70" i="5" s="1"/>
  <c r="B71" i="5" a="1"/>
  <c r="B71" i="5" s="1"/>
  <c r="B73" i="5" a="1"/>
  <c r="B73" i="5" s="1"/>
  <c r="E855" i="1" l="1"/>
  <c r="C1191" i="1"/>
  <c r="D1191" i="1" s="1"/>
  <c r="C1192" i="1"/>
  <c r="E1192" i="1" s="1"/>
  <c r="C1199" i="1"/>
  <c r="D1199" i="1" s="1"/>
  <c r="C1198" i="1"/>
  <c r="C1202" i="1"/>
  <c r="C1197" i="1"/>
  <c r="D1197" i="1" s="1"/>
  <c r="C1196" i="1"/>
  <c r="E1196" i="1" s="1"/>
  <c r="C1195" i="1"/>
  <c r="D1195" i="1" s="1"/>
  <c r="C1194" i="1"/>
  <c r="D1194" i="1" s="1"/>
  <c r="C1190" i="1"/>
  <c r="F1116" i="1" s="1"/>
  <c r="C353" i="2" a="1"/>
  <c r="C353" i="2" s="1"/>
  <c r="D1201" i="1"/>
  <c r="D1200" i="1"/>
  <c r="D1193" i="1"/>
  <c r="B291" i="2" a="1"/>
  <c r="B291" i="2" s="1"/>
  <c r="B178" i="2" a="1"/>
  <c r="B178" i="2" s="1"/>
  <c r="B115" i="2" a="1"/>
  <c r="B115" i="2" s="1"/>
  <c r="D712" i="1"/>
  <c r="E939" i="1"/>
  <c r="D939" i="1"/>
  <c r="D1177" i="1"/>
  <c r="D935" i="1"/>
  <c r="E768" i="1"/>
  <c r="D926" i="1"/>
  <c r="E926" i="1"/>
  <c r="E925" i="1"/>
  <c r="D925" i="1"/>
  <c r="E910" i="1"/>
  <c r="D910" i="1"/>
  <c r="E918" i="1"/>
  <c r="D918" i="1"/>
  <c r="D928" i="1"/>
  <c r="E928" i="1"/>
  <c r="D927" i="1"/>
  <c r="E927" i="1"/>
  <c r="D734" i="1"/>
  <c r="E734" i="1"/>
  <c r="E934" i="1"/>
  <c r="D934" i="1"/>
  <c r="E915" i="1"/>
  <c r="D915" i="1"/>
  <c r="E933" i="1"/>
  <c r="D933" i="1"/>
  <c r="E784" i="1"/>
  <c r="D784" i="1"/>
  <c r="D839" i="1"/>
  <c r="E839" i="1"/>
  <c r="E914" i="1"/>
  <c r="D914" i="1"/>
  <c r="E932" i="1"/>
  <c r="D932" i="1"/>
  <c r="D783" i="1"/>
  <c r="E783" i="1"/>
  <c r="E931" i="1"/>
  <c r="D931" i="1"/>
  <c r="D782" i="1"/>
  <c r="E782" i="1"/>
  <c r="E772" i="1"/>
  <c r="D772" i="1"/>
  <c r="D1206" i="1"/>
  <c r="E1206" i="1"/>
  <c r="D924" i="1"/>
  <c r="E924" i="1"/>
  <c r="D1205" i="1"/>
  <c r="E1205" i="1"/>
  <c r="E943" i="1"/>
  <c r="D943" i="1"/>
  <c r="E780" i="1"/>
  <c r="D780" i="1"/>
  <c r="E728" i="1"/>
  <c r="D728" i="1"/>
  <c r="D877" i="1"/>
  <c r="E877" i="1"/>
  <c r="D1189" i="1"/>
  <c r="E1189" i="1"/>
  <c r="D1204" i="1"/>
  <c r="E1204" i="1"/>
  <c r="E727" i="1"/>
  <c r="D727" i="1"/>
  <c r="E941" i="1"/>
  <c r="D941" i="1"/>
  <c r="D740" i="1"/>
  <c r="E740" i="1"/>
  <c r="D861" i="1"/>
  <c r="E861" i="1"/>
  <c r="D859" i="1"/>
  <c r="E859" i="1"/>
  <c r="E936" i="1"/>
  <c r="D936" i="1"/>
  <c r="D841" i="1"/>
  <c r="E841" i="1"/>
  <c r="D911" i="1"/>
  <c r="D786" i="1"/>
  <c r="E754" i="1"/>
  <c r="D714" i="1"/>
  <c r="D799" i="1"/>
  <c r="E875" i="1"/>
  <c r="D930" i="1"/>
  <c r="D791" i="1"/>
  <c r="D929" i="1"/>
  <c r="D873" i="1"/>
  <c r="D913" i="1"/>
  <c r="E940" i="1"/>
  <c r="D912" i="1"/>
  <c r="E1184" i="1"/>
  <c r="D1184" i="1"/>
  <c r="E1183" i="1"/>
  <c r="D1183" i="1"/>
  <c r="E1182" i="1"/>
  <c r="D1182" i="1"/>
  <c r="E1181" i="1"/>
  <c r="D1181" i="1"/>
  <c r="E1180" i="1"/>
  <c r="D1180" i="1"/>
  <c r="E1179" i="1"/>
  <c r="D1179" i="1"/>
  <c r="E1178" i="1"/>
  <c r="D1178" i="1"/>
  <c r="D1176" i="1"/>
  <c r="D1175" i="1"/>
  <c r="D1174" i="1"/>
  <c r="E1187" i="1"/>
  <c r="D1173" i="1"/>
  <c r="E1172" i="1"/>
  <c r="E1169" i="1"/>
  <c r="D1169" i="1"/>
  <c r="D1168" i="1"/>
  <c r="E1168" i="1"/>
  <c r="D1167" i="1"/>
  <c r="D1166" i="1"/>
  <c r="D1165" i="1"/>
  <c r="D1164" i="1"/>
  <c r="D1163" i="1"/>
  <c r="E898" i="1"/>
  <c r="D898" i="1"/>
  <c r="E896" i="1"/>
  <c r="D896" i="1"/>
  <c r="D1207" i="1"/>
  <c r="E1193" i="1"/>
  <c r="D1219" i="1"/>
  <c r="E1191" i="1"/>
  <c r="D1221" i="1"/>
  <c r="D1192" i="1"/>
  <c r="E1220" i="1"/>
  <c r="D1218" i="1"/>
  <c r="E916" i="1"/>
  <c r="D916" i="1"/>
  <c r="E917" i="1"/>
  <c r="D917" i="1"/>
  <c r="E886" i="1"/>
  <c r="D886" i="1"/>
  <c r="E844" i="1"/>
  <c r="D844" i="1"/>
  <c r="D882" i="1"/>
  <c r="E882" i="1"/>
  <c r="E878" i="1"/>
  <c r="D878" i="1"/>
  <c r="E850" i="1"/>
  <c r="D850" i="1"/>
  <c r="D830" i="1"/>
  <c r="E830" i="1"/>
  <c r="E840" i="1"/>
  <c r="D840" i="1"/>
  <c r="D874" i="1"/>
  <c r="E874" i="1"/>
  <c r="E862" i="1"/>
  <c r="E863" i="1"/>
  <c r="D884" i="1"/>
  <c r="E885" i="1"/>
  <c r="D856" i="1"/>
  <c r="E790" i="1"/>
  <c r="E732" i="1"/>
  <c r="D732" i="1"/>
  <c r="D717" i="1"/>
  <c r="E717" i="1"/>
  <c r="D718" i="1"/>
  <c r="E718" i="1"/>
  <c r="E731" i="1"/>
  <c r="D731" i="1"/>
  <c r="E766" i="1"/>
  <c r="D766" i="1"/>
  <c r="D738" i="1"/>
  <c r="E738" i="1"/>
  <c r="D752" i="1"/>
  <c r="E752" i="1"/>
  <c r="D716" i="1"/>
  <c r="E716" i="1"/>
  <c r="D756" i="1"/>
  <c r="E756" i="1"/>
  <c r="D755" i="1"/>
  <c r="E755" i="1"/>
  <c r="E729" i="1"/>
  <c r="E744" i="1"/>
  <c r="E1229" i="1"/>
  <c r="E1215" i="1"/>
  <c r="D1231" i="1"/>
  <c r="D1203" i="1"/>
  <c r="E1228" i="1"/>
  <c r="E1214" i="1"/>
  <c r="D1230" i="1"/>
  <c r="D1216" i="1"/>
  <c r="E1227" i="1"/>
  <c r="E1213" i="1"/>
  <c r="E1201" i="1"/>
  <c r="E1226" i="1"/>
  <c r="E1212" i="1"/>
  <c r="E1200" i="1"/>
  <c r="E1225" i="1"/>
  <c r="E1211" i="1"/>
  <c r="E1224" i="1"/>
  <c r="E1210" i="1"/>
  <c r="E1198" i="1"/>
  <c r="E1223" i="1"/>
  <c r="E1209" i="1"/>
  <c r="E1222" i="1"/>
  <c r="E1208" i="1"/>
  <c r="E1217" i="1"/>
  <c r="E1186" i="1"/>
  <c r="D1185" i="1"/>
  <c r="D942" i="1"/>
  <c r="E938" i="1"/>
  <c r="E937" i="1"/>
  <c r="E842" i="1"/>
  <c r="E880" i="1"/>
  <c r="D852" i="1"/>
  <c r="E894" i="1"/>
  <c r="E849" i="1"/>
  <c r="D851" i="1"/>
  <c r="D893" i="1"/>
  <c r="D892" i="1"/>
  <c r="E848" i="1"/>
  <c r="E888" i="1"/>
  <c r="D876" i="1"/>
  <c r="D774" i="1"/>
  <c r="D770" i="1"/>
  <c r="D787" i="1"/>
  <c r="E757" i="1"/>
  <c r="D745" i="1"/>
  <c r="D758" i="1"/>
  <c r="E724" i="1"/>
  <c r="D726" i="1"/>
  <c r="E824" i="1"/>
  <c r="D824" i="1"/>
  <c r="E817" i="1"/>
  <c r="D817" i="1"/>
  <c r="E891" i="1"/>
  <c r="D891" i="1"/>
  <c r="D890" i="1"/>
  <c r="E890" i="1"/>
  <c r="D823" i="1"/>
  <c r="E823" i="1"/>
  <c r="E795" i="1"/>
  <c r="D795" i="1"/>
  <c r="D836" i="1"/>
  <c r="E836" i="1"/>
  <c r="D822" i="1"/>
  <c r="E822" i="1"/>
  <c r="D794" i="1"/>
  <c r="D820" i="1"/>
  <c r="E820" i="1"/>
  <c r="D832" i="1"/>
  <c r="E832" i="1"/>
  <c r="E818" i="1"/>
  <c r="D818" i="1"/>
  <c r="D899" i="1"/>
  <c r="D815" i="1"/>
  <c r="D829" i="1"/>
  <c r="E806" i="1"/>
  <c r="E789" i="1"/>
  <c r="D789" i="1"/>
  <c r="E801" i="1"/>
  <c r="E802" i="1"/>
  <c r="C86" i="7" a="1"/>
  <c r="C86" i="7" s="1"/>
  <c r="F447" i="1"/>
  <c r="C154" i="7" a="1"/>
  <c r="C154" i="7" s="1"/>
  <c r="B159" i="7" a="1"/>
  <c r="B159" i="7" s="1"/>
  <c r="F1217" i="1"/>
  <c r="Q11" i="6"/>
  <c r="B26" i="7" s="1" a="1"/>
  <c r="B26" i="7" s="1"/>
  <c r="B129" i="7" a="1"/>
  <c r="B129" i="7" s="1"/>
  <c r="S93" i="6"/>
  <c r="B135" i="7" a="1"/>
  <c r="B135" i="7" s="1"/>
  <c r="S275" i="6"/>
  <c r="S362" i="6"/>
  <c r="C54" i="7" a="1"/>
  <c r="C54" i="7" s="1"/>
  <c r="S133" i="6"/>
  <c r="S105" i="6"/>
  <c r="P11" i="6"/>
  <c r="S213" i="6"/>
  <c r="C131" i="7" a="1"/>
  <c r="C131" i="7" s="1"/>
  <c r="C31" i="7" a="1"/>
  <c r="C31" i="7" s="1"/>
  <c r="S302" i="6"/>
  <c r="S345" i="6"/>
  <c r="S73" i="6"/>
  <c r="S367" i="6"/>
  <c r="S21" i="6"/>
  <c r="S317" i="6"/>
  <c r="S410" i="6"/>
  <c r="S141" i="6"/>
  <c r="S417" i="6"/>
  <c r="S42" i="6"/>
  <c r="S216" i="6"/>
  <c r="S384" i="6"/>
  <c r="S108" i="6"/>
  <c r="R11" i="6"/>
  <c r="C26" i="7" s="1" a="1"/>
  <c r="C26" i="7" s="1"/>
  <c r="S118" i="6"/>
  <c r="S435" i="6"/>
  <c r="S48" i="6"/>
  <c r="S358" i="6"/>
  <c r="S107" i="6"/>
  <c r="S386" i="6"/>
  <c r="S197" i="6"/>
  <c r="S348" i="6"/>
  <c r="C145" i="7" a="1"/>
  <c r="C145" i="7" s="1"/>
  <c r="C47" i="7" a="1"/>
  <c r="C47" i="7" s="1"/>
  <c r="R101" i="6"/>
  <c r="C116" i="7" s="1" a="1"/>
  <c r="C116" i="7" s="1"/>
  <c r="Q101" i="6"/>
  <c r="B116" i="7" s="1" a="1"/>
  <c r="B116" i="7" s="1"/>
  <c r="F676" i="1"/>
  <c r="B196" i="7" a="1"/>
  <c r="B196" i="7" s="1"/>
  <c r="T3" i="6" a="1"/>
  <c r="T3" i="6" s="1"/>
  <c r="S262" i="6"/>
  <c r="F696" i="1"/>
  <c r="F537" i="1"/>
  <c r="F1126" i="1"/>
  <c r="B51" i="7" a="1"/>
  <c r="B51" i="7" s="1"/>
  <c r="C34" i="7" a="1"/>
  <c r="C34" i="7" s="1"/>
  <c r="S421" i="6"/>
  <c r="C55" i="7" a="1"/>
  <c r="C55" i="7" s="1"/>
  <c r="F979" i="1"/>
  <c r="F1334" i="1"/>
  <c r="F298" i="1"/>
  <c r="D778" i="1"/>
  <c r="E778" i="1"/>
  <c r="D764" i="1"/>
  <c r="E764" i="1"/>
  <c r="D750" i="1"/>
  <c r="E750" i="1"/>
  <c r="D736" i="1"/>
  <c r="E736" i="1"/>
  <c r="D722" i="1"/>
  <c r="F572" i="1"/>
  <c r="E722" i="1"/>
  <c r="F433" i="1"/>
  <c r="F359" i="1"/>
  <c r="F1213" i="1"/>
  <c r="F692" i="1"/>
  <c r="F382" i="1"/>
  <c r="F1161" i="1"/>
  <c r="F423" i="1"/>
  <c r="F1266" i="1"/>
  <c r="F200" i="1"/>
  <c r="F1018" i="1"/>
  <c r="F1127" i="1"/>
  <c r="F1066" i="1"/>
  <c r="F380" i="1"/>
  <c r="F501" i="1"/>
  <c r="F627" i="1"/>
  <c r="F273" i="1"/>
  <c r="F1032" i="1"/>
  <c r="F414" i="1"/>
  <c r="F717" i="1"/>
  <c r="F403" i="1"/>
  <c r="F120" i="1"/>
  <c r="F677" i="1"/>
  <c r="F941" i="1"/>
  <c r="F78" i="1"/>
  <c r="F669" i="1"/>
  <c r="F578" i="1"/>
  <c r="F186" i="1"/>
  <c r="F1007" i="1"/>
  <c r="F484" i="1"/>
  <c r="F789" i="1"/>
  <c r="F560" i="1"/>
  <c r="F415" i="1"/>
  <c r="F1223" i="1"/>
  <c r="F307" i="1"/>
  <c r="B19" i="7" a="1"/>
  <c r="B19" i="7" s="1"/>
  <c r="F1159" i="1"/>
  <c r="F198" i="1"/>
  <c r="F215" i="1"/>
  <c r="F1183" i="1"/>
  <c r="B144" i="7" a="1"/>
  <c r="B144" i="7" s="1"/>
  <c r="E847" i="1"/>
  <c r="D847" i="1"/>
  <c r="D833" i="1"/>
  <c r="E833" i="1"/>
  <c r="F1342" i="1"/>
  <c r="F1300" i="1"/>
  <c r="F967" i="1"/>
  <c r="F706" i="1"/>
  <c r="F114" i="1"/>
  <c r="F312" i="1"/>
  <c r="C36" i="7" a="1"/>
  <c r="C36" i="7" s="1"/>
  <c r="F897" i="1"/>
  <c r="F690" i="1"/>
  <c r="F347" i="1"/>
  <c r="F1086" i="1"/>
  <c r="F543" i="1"/>
  <c r="F794" i="1"/>
  <c r="F309" i="1"/>
  <c r="C101" i="7" a="1"/>
  <c r="C101" i="7" s="1"/>
  <c r="F719" i="1"/>
  <c r="F886" i="1"/>
  <c r="F225" i="1"/>
  <c r="F431" i="1"/>
  <c r="F1279" i="1"/>
  <c r="F532" i="1"/>
  <c r="F536" i="1"/>
  <c r="F146" i="1"/>
  <c r="F491" i="1"/>
  <c r="F603" i="1"/>
  <c r="F846" i="1"/>
  <c r="F906" i="1"/>
  <c r="F1004" i="1"/>
  <c r="F1096" i="1"/>
  <c r="F75" i="1"/>
  <c r="F634" i="1"/>
  <c r="C117" i="7" a="1"/>
  <c r="C117" i="7" s="1"/>
  <c r="F698" i="1"/>
  <c r="F1305" i="1"/>
  <c r="F1341" i="1"/>
  <c r="F1304" i="1"/>
  <c r="F38" i="1"/>
  <c r="F513" i="1"/>
  <c r="F909" i="1"/>
  <c r="F396" i="1"/>
  <c r="F938" i="1"/>
  <c r="F720" i="1"/>
  <c r="F123" i="1"/>
  <c r="F577" i="1"/>
  <c r="F1340" i="1"/>
  <c r="F1352" i="1"/>
  <c r="F522" i="1"/>
  <c r="F803" i="1"/>
  <c r="F44" i="1"/>
  <c r="F619" i="1"/>
  <c r="F1095" i="1"/>
  <c r="F1104" i="1"/>
  <c r="F1121" i="1"/>
  <c r="F410" i="1"/>
  <c r="F73" i="1"/>
  <c r="F424" i="1"/>
  <c r="B36" i="7" a="1"/>
  <c r="B36" i="7" s="1"/>
  <c r="B30" i="7" a="1"/>
  <c r="B30" i="7" s="1"/>
  <c r="B130" i="7" a="1"/>
  <c r="B130" i="7" s="1"/>
  <c r="C19" i="7" a="1"/>
  <c r="C19" i="7" s="1"/>
  <c r="B44" i="7" a="1"/>
  <c r="B44" i="7" s="1"/>
  <c r="B88" i="7" a="1"/>
  <c r="B88" i="7" s="1"/>
  <c r="E846" i="1"/>
  <c r="D846" i="1"/>
  <c r="C30" i="7" a="1"/>
  <c r="C30" i="7" s="1"/>
  <c r="C88" i="7" a="1"/>
  <c r="C88" i="7" s="1"/>
  <c r="C119" i="7" a="1"/>
  <c r="C119" i="7" s="1"/>
  <c r="C136" i="7" a="1"/>
  <c r="C136" i="7" s="1"/>
  <c r="C49" i="7" a="1"/>
  <c r="C49" i="7" s="1"/>
  <c r="B166" i="7" a="1"/>
  <c r="B166" i="7" s="1"/>
  <c r="D792" i="1"/>
  <c r="E792" i="1"/>
  <c r="C129" i="7" a="1"/>
  <c r="C129" i="7" s="1"/>
  <c r="S144" i="6"/>
  <c r="D901" i="1"/>
  <c r="E901" i="1"/>
  <c r="C901" i="2" s="1" a="1"/>
  <c r="C901" i="2" s="1"/>
  <c r="E887" i="1"/>
  <c r="D887" i="1"/>
  <c r="C29" i="7" a="1"/>
  <c r="C29" i="7" s="1"/>
  <c r="C173" i="7" a="1"/>
  <c r="C173" i="7" s="1"/>
  <c r="D900" i="1"/>
  <c r="E900" i="1"/>
  <c r="C200" i="7" a="1"/>
  <c r="C200" i="7" s="1"/>
  <c r="C207" i="7" a="1"/>
  <c r="C207" i="7" s="1"/>
  <c r="E871" i="1"/>
  <c r="D871" i="1"/>
  <c r="D857" i="1"/>
  <c r="E857" i="1"/>
  <c r="D809" i="1"/>
  <c r="B809" i="2" s="1" a="1"/>
  <c r="B809" i="2" s="1"/>
  <c r="E809" i="1"/>
  <c r="E796" i="1"/>
  <c r="R107" i="6"/>
  <c r="C122" i="7" s="1" a="1"/>
  <c r="C122" i="7" s="1"/>
  <c r="Q107" i="6"/>
  <c r="B122" i="7" s="1" a="1"/>
  <c r="B122" i="7" s="1"/>
  <c r="C191" i="7" a="1"/>
  <c r="C191" i="7" s="1"/>
  <c r="B59" i="7" a="1"/>
  <c r="B59" i="7" s="1"/>
  <c r="D808" i="1"/>
  <c r="E808" i="1"/>
  <c r="D837" i="1"/>
  <c r="E837" i="1"/>
  <c r="B171" i="7" a="1"/>
  <c r="B171" i="7" s="1"/>
  <c r="R117" i="6"/>
  <c r="Q117" i="6"/>
  <c r="B132" i="7" s="1" a="1"/>
  <c r="B132" i="7" s="1"/>
  <c r="D807" i="1"/>
  <c r="B807" i="2" s="1" a="1"/>
  <c r="B807" i="2" s="1"/>
  <c r="E807" i="1"/>
  <c r="B119" i="7" a="1"/>
  <c r="B119" i="7" s="1"/>
  <c r="C134" i="7" a="1"/>
  <c r="C134" i="7" s="1"/>
  <c r="R109" i="6"/>
  <c r="C124" i="7" s="1" a="1"/>
  <c r="C124" i="7" s="1"/>
  <c r="S202" i="6"/>
  <c r="Q109" i="6"/>
  <c r="B124" i="7" s="1" a="1"/>
  <c r="B124" i="7" s="1"/>
  <c r="P118" i="6"/>
  <c r="R118" i="6"/>
  <c r="C133" i="7" s="1" a="1"/>
  <c r="C133" i="7" s="1"/>
  <c r="Q118" i="6"/>
  <c r="B133" i="7" s="1" a="1"/>
  <c r="B133" i="7" s="1"/>
  <c r="B158" i="7" a="1"/>
  <c r="B158" i="7" s="1"/>
  <c r="C192" i="7" a="1"/>
  <c r="C192" i="7" s="1"/>
  <c r="C111" i="7" a="1"/>
  <c r="C111" i="7" s="1"/>
  <c r="D816" i="1"/>
  <c r="B816" i="2" s="1" a="1"/>
  <c r="B816" i="2" s="1"/>
  <c r="E816" i="1"/>
  <c r="B134" i="7" a="1"/>
  <c r="B134" i="7" s="1"/>
  <c r="C183" i="7" a="1"/>
  <c r="C183" i="7" s="1"/>
  <c r="C45" i="7" a="1"/>
  <c r="C45" i="7" s="1"/>
  <c r="S45" i="6"/>
  <c r="S71" i="6"/>
  <c r="C39" i="7" a="1"/>
  <c r="C39" i="7" s="1"/>
  <c r="S58" i="6"/>
  <c r="S79" i="6"/>
  <c r="S35" i="6"/>
  <c r="P10" i="6"/>
  <c r="S230" i="6"/>
  <c r="S341" i="6"/>
  <c r="S375" i="6"/>
  <c r="S199" i="6"/>
  <c r="S376" i="6"/>
  <c r="S420" i="6"/>
  <c r="S402" i="6"/>
  <c r="S238" i="6"/>
  <c r="S255" i="6"/>
  <c r="S426" i="6"/>
  <c r="S431" i="6"/>
  <c r="S179" i="6"/>
  <c r="B200" i="7" a="1"/>
  <c r="B200" i="7" s="1"/>
  <c r="B72" i="7" a="1"/>
  <c r="B72" i="7" s="1"/>
  <c r="B73" i="7" a="1"/>
  <c r="B73" i="7" s="1"/>
  <c r="B176" i="7" a="1"/>
  <c r="B176" i="7" s="1"/>
  <c r="C146" i="7" a="1"/>
  <c r="C146" i="7" s="1"/>
  <c r="S159" i="6"/>
  <c r="S180" i="6"/>
  <c r="S51" i="6"/>
  <c r="B190" i="7" a="1"/>
  <c r="B190" i="7" s="1"/>
  <c r="S394" i="6"/>
  <c r="S218" i="6"/>
  <c r="B47" i="7" a="1"/>
  <c r="B47" i="7" s="1"/>
  <c r="S393" i="6"/>
  <c r="S401" i="6"/>
  <c r="S299" i="6"/>
  <c r="S355" i="6"/>
  <c r="S390" i="6"/>
  <c r="S409" i="6"/>
  <c r="S281" i="6"/>
  <c r="S440" i="6"/>
  <c r="C130" i="7" a="1"/>
  <c r="C130" i="7" s="1"/>
  <c r="B96" i="7" a="1"/>
  <c r="B96" i="7" s="1"/>
  <c r="B90" i="7" a="1"/>
  <c r="B90" i="7" s="1"/>
  <c r="S176" i="6"/>
  <c r="S152" i="6"/>
  <c r="S37" i="6"/>
  <c r="C97" i="7" a="1"/>
  <c r="C97" i="7" s="1"/>
  <c r="Q10" i="6"/>
  <c r="B25" i="7" s="1" a="1"/>
  <c r="B25" i="7" s="1"/>
  <c r="S356" i="6"/>
  <c r="W3" i="6"/>
  <c r="S360" i="6"/>
  <c r="S418" i="6"/>
  <c r="S388" i="6"/>
  <c r="S405" i="6"/>
  <c r="S416" i="6"/>
  <c r="B41" i="7" a="1"/>
  <c r="B41" i="7" s="1"/>
  <c r="S36" i="6"/>
  <c r="S156" i="6"/>
  <c r="S124" i="6"/>
  <c r="S81" i="6"/>
  <c r="S339" i="6"/>
  <c r="S243" i="6"/>
  <c r="S279" i="6"/>
  <c r="S2" i="6"/>
  <c r="S425" i="6"/>
  <c r="S235" i="6"/>
  <c r="S328" i="6"/>
  <c r="S448" i="6"/>
  <c r="C150" i="7" a="1"/>
  <c r="C150" i="7" s="1"/>
  <c r="C197" i="7" a="1"/>
  <c r="C197" i="7" s="1"/>
  <c r="C170" i="7" a="1"/>
  <c r="C170" i="7" s="1"/>
  <c r="C126" i="7" a="1"/>
  <c r="C126" i="7" s="1"/>
  <c r="S160" i="6"/>
  <c r="S86" i="6"/>
  <c r="S96" i="6"/>
  <c r="B40" i="7" a="1"/>
  <c r="B40" i="7" s="1"/>
  <c r="S78" i="6"/>
  <c r="C46" i="7" a="1"/>
  <c r="C46" i="7" s="1"/>
  <c r="S374" i="6"/>
  <c r="S340" i="6"/>
  <c r="S380" i="6"/>
  <c r="S225" i="6"/>
  <c r="C121" i="7" a="1"/>
  <c r="C121" i="7" s="1"/>
  <c r="S301" i="6"/>
  <c r="S439" i="6"/>
  <c r="S363" i="6"/>
  <c r="S256" i="6"/>
  <c r="S249" i="6"/>
  <c r="C75" i="7" a="1"/>
  <c r="C75" i="7" s="1"/>
  <c r="C180" i="7" a="1"/>
  <c r="C180" i="7" s="1"/>
  <c r="S137" i="6"/>
  <c r="S6" i="6"/>
  <c r="S82" i="6"/>
  <c r="S38" i="6"/>
  <c r="S307" i="6"/>
  <c r="S257" i="6"/>
  <c r="S446" i="6"/>
  <c r="S236" i="6"/>
  <c r="S211" i="6"/>
  <c r="S424" i="6"/>
  <c r="S312" i="6"/>
  <c r="S377" i="6"/>
  <c r="S316" i="6"/>
  <c r="S232" i="6"/>
  <c r="C99" i="7" a="1"/>
  <c r="C99" i="7" s="1"/>
  <c r="B45" i="7" a="1"/>
  <c r="B45" i="7" s="1"/>
  <c r="B197" i="7" a="1"/>
  <c r="B197" i="7" s="1"/>
  <c r="S72" i="6"/>
  <c r="S167" i="6"/>
  <c r="S40" i="6"/>
  <c r="S90" i="6"/>
  <c r="S335" i="6"/>
  <c r="S346" i="6"/>
  <c r="S304" i="6"/>
  <c r="S385" i="6"/>
  <c r="B127" i="7" a="1"/>
  <c r="B127" i="7" s="1"/>
  <c r="S282" i="6"/>
  <c r="S391" i="6"/>
  <c r="S246" i="6"/>
  <c r="B167" i="7" a="1"/>
  <c r="B167" i="7" s="1"/>
  <c r="B108" i="7" a="1"/>
  <c r="B108" i="7" s="1"/>
  <c r="S46" i="6"/>
  <c r="S174" i="6"/>
  <c r="S20" i="6"/>
  <c r="B156" i="7" a="1"/>
  <c r="B156" i="7" s="1"/>
  <c r="S164" i="6"/>
  <c r="B147" i="7" a="1"/>
  <c r="B147" i="7" s="1"/>
  <c r="R10" i="6"/>
  <c r="S209" i="6"/>
  <c r="S283" i="6"/>
  <c r="S332" i="6"/>
  <c r="S287" i="6"/>
  <c r="S250" i="6"/>
  <c r="S290" i="6"/>
  <c r="S395" i="6"/>
  <c r="S430" i="6"/>
  <c r="S354" i="6"/>
  <c r="S253" i="6"/>
  <c r="C17" i="7" a="1"/>
  <c r="C17" i="7" s="1"/>
  <c r="C149" i="7" a="1"/>
  <c r="C149" i="7" s="1"/>
  <c r="S104" i="6"/>
  <c r="S154" i="6"/>
  <c r="S69" i="6"/>
  <c r="B157" i="7" a="1"/>
  <c r="B157" i="7" s="1"/>
  <c r="S94" i="6"/>
  <c r="C135" i="7" a="1"/>
  <c r="C135" i="7" s="1"/>
  <c r="S294" i="6"/>
  <c r="S198" i="6"/>
  <c r="S239" i="6"/>
  <c r="S370" i="6"/>
  <c r="S327" i="6"/>
  <c r="S271" i="6"/>
  <c r="S241" i="6"/>
  <c r="S368" i="6"/>
  <c r="S274" i="6"/>
  <c r="C91" i="7" a="1"/>
  <c r="C91" i="7" s="1"/>
  <c r="B186" i="7" a="1"/>
  <c r="B186" i="7" s="1"/>
  <c r="B91" i="7" a="1"/>
  <c r="B91" i="7" s="1"/>
  <c r="B82" i="7" a="1"/>
  <c r="B82" i="7" s="1"/>
  <c r="S98" i="6"/>
  <c r="S66" i="6"/>
  <c r="B32" i="7" a="1"/>
  <c r="B32" i="7" s="1"/>
  <c r="S193" i="6"/>
  <c r="S433" i="6"/>
  <c r="S428" i="6"/>
  <c r="S219" i="6"/>
  <c r="S237" i="6"/>
  <c r="S411" i="6"/>
  <c r="S310" i="6"/>
  <c r="S234" i="6"/>
  <c r="S382" i="6"/>
  <c r="S313" i="6"/>
  <c r="C40" i="7" a="1"/>
  <c r="C40" i="7" s="1"/>
  <c r="B112" i="7" a="1"/>
  <c r="B112" i="7" s="1"/>
  <c r="B194" i="7" a="1"/>
  <c r="B194" i="7" s="1"/>
  <c r="C107" i="7" a="1"/>
  <c r="C107" i="7" s="1"/>
  <c r="S84" i="6"/>
  <c r="S190" i="6"/>
  <c r="C166" i="7" a="1"/>
  <c r="C166" i="7" s="1"/>
  <c r="S13" i="6"/>
  <c r="B29" i="7" a="1"/>
  <c r="B29" i="7" s="1"/>
  <c r="S205" i="6"/>
  <c r="S445" i="6"/>
  <c r="S357" i="6"/>
  <c r="S437" i="6"/>
  <c r="S318" i="6"/>
  <c r="S272" i="6"/>
  <c r="S277" i="6"/>
  <c r="S319" i="6"/>
  <c r="S399" i="6"/>
  <c r="S378" i="6"/>
  <c r="B92" i="7" a="1"/>
  <c r="B92" i="7" s="1"/>
  <c r="C159" i="7" a="1"/>
  <c r="C159" i="7" s="1"/>
  <c r="S157" i="6"/>
  <c r="B94" i="7" a="1"/>
  <c r="B94" i="7" s="1"/>
  <c r="S89" i="6"/>
  <c r="S56" i="6"/>
  <c r="S64" i="6"/>
  <c r="S149" i="6"/>
  <c r="S175" i="6"/>
  <c r="C28" i="7" a="1"/>
  <c r="C28" i="7" s="1"/>
  <c r="S408" i="6"/>
  <c r="S251" i="6"/>
  <c r="S397" i="6"/>
  <c r="S223" i="6"/>
  <c r="S453" i="6"/>
  <c r="S315" i="6"/>
  <c r="S296" i="6"/>
  <c r="S406" i="6"/>
  <c r="S269" i="6"/>
  <c r="S403" i="6"/>
  <c r="B42" i="7" a="1"/>
  <c r="B42" i="7" s="1"/>
  <c r="R110" i="6"/>
  <c r="C125" i="7" s="1" a="1"/>
  <c r="C125" i="7" s="1"/>
  <c r="S203" i="6"/>
  <c r="Q110" i="6"/>
  <c r="B125" i="7" s="1" a="1"/>
  <c r="B125" i="7" s="1"/>
  <c r="B48" i="7" a="1"/>
  <c r="B48" i="7" s="1"/>
  <c r="C120" i="7" a="1"/>
  <c r="C120" i="7" s="1"/>
  <c r="B126" i="7" a="1"/>
  <c r="B126" i="7" s="1"/>
  <c r="B58" i="7" a="1"/>
  <c r="B58" i="7" s="1"/>
  <c r="B137" i="7" a="1"/>
  <c r="B137" i="7" s="1"/>
  <c r="D762" i="1"/>
  <c r="B762" i="2" s="1" a="1"/>
  <c r="B762" i="2" s="1"/>
  <c r="D735" i="1"/>
  <c r="B735" i="2" s="1" a="1"/>
  <c r="B735" i="2" s="1"/>
  <c r="E721" i="1"/>
  <c r="B131" i="7" a="1"/>
  <c r="B131" i="7" s="1"/>
  <c r="B50" i="7" a="1"/>
  <c r="B50" i="7" s="1"/>
  <c r="B62" i="7" a="1"/>
  <c r="B62" i="7" s="1"/>
  <c r="C171" i="7" a="1"/>
  <c r="C171" i="7" s="1"/>
  <c r="C186" i="7" a="1"/>
  <c r="C186" i="7" s="1"/>
  <c r="B203" i="7" a="1"/>
  <c r="B203" i="7" s="1"/>
  <c r="P15" i="6"/>
  <c r="S111" i="6"/>
  <c r="D721" i="1"/>
  <c r="E788" i="1"/>
  <c r="D826" i="1"/>
  <c r="D828" i="1"/>
  <c r="B828" i="2" s="1" a="1"/>
  <c r="B828" i="2" s="1"/>
  <c r="E749" i="1"/>
  <c r="C175" i="7" a="1"/>
  <c r="C175" i="7" s="1"/>
  <c r="Q12" i="6"/>
  <c r="Q103" i="6"/>
  <c r="B118" i="7" s="1" a="1"/>
  <c r="B118" i="7" s="1"/>
  <c r="C176" i="7" a="1"/>
  <c r="C176" i="7" s="1"/>
  <c r="D845" i="1"/>
  <c r="E810" i="1"/>
  <c r="D854" i="1"/>
  <c r="D867" i="1"/>
  <c r="C24" i="7" a="1"/>
  <c r="C24" i="7" s="1"/>
  <c r="B139" i="7" a="1"/>
  <c r="B139" i="7" s="1"/>
  <c r="S12" i="6"/>
  <c r="S102" i="6"/>
  <c r="D720" i="1"/>
  <c r="B720" i="2" s="1" a="1"/>
  <c r="B720" i="2" s="1"/>
  <c r="E742" i="1"/>
  <c r="E869" i="1"/>
  <c r="D827" i="1"/>
  <c r="E831" i="1"/>
  <c r="E865" i="1"/>
  <c r="R12" i="6"/>
  <c r="D763" i="1"/>
  <c r="E892" i="1"/>
  <c r="B175" i="7" a="1"/>
  <c r="B175" i="7" s="1"/>
  <c r="E712" i="1"/>
  <c r="D883" i="1"/>
  <c r="E793" i="1"/>
  <c r="E794" i="1"/>
  <c r="C172" i="7" a="1"/>
  <c r="C172" i="7" s="1"/>
  <c r="Q102" i="6"/>
  <c r="B117" i="7" s="1" a="1"/>
  <c r="B117" i="7" s="1"/>
  <c r="E776" i="1"/>
  <c r="E893" i="1"/>
  <c r="E821" i="1"/>
  <c r="D748" i="1"/>
  <c r="D797" i="1"/>
  <c r="E797" i="1"/>
  <c r="D895" i="1"/>
  <c r="E895" i="1"/>
  <c r="E872" i="1"/>
  <c r="D872" i="1"/>
  <c r="E858" i="1"/>
  <c r="D858" i="1"/>
  <c r="B858" i="2" s="1" a="1"/>
  <c r="B858" i="2" s="1"/>
  <c r="D811" i="1"/>
  <c r="B811" i="2" s="1" a="1"/>
  <c r="B811" i="2" s="1"/>
  <c r="E811" i="1"/>
  <c r="D804" i="1"/>
  <c r="B804" i="2" s="1" a="1"/>
  <c r="B804" i="2" s="1"/>
  <c r="E804" i="1"/>
  <c r="D825" i="1"/>
  <c r="E825" i="1"/>
  <c r="E834" i="1"/>
  <c r="D834" i="1"/>
  <c r="E779" i="1"/>
  <c r="D779" i="1"/>
  <c r="E765" i="1"/>
  <c r="D765" i="1"/>
  <c r="D751" i="1"/>
  <c r="E751" i="1"/>
  <c r="D737" i="1"/>
  <c r="E737" i="1"/>
  <c r="E723" i="1"/>
  <c r="D723" i="1"/>
  <c r="E798" i="1"/>
  <c r="S17" i="6"/>
  <c r="D781" i="1"/>
  <c r="C155" i="7" a="1"/>
  <c r="C155" i="7" s="1"/>
  <c r="S173" i="6"/>
  <c r="S30" i="6"/>
  <c r="S29" i="6"/>
  <c r="S120" i="6"/>
  <c r="S115" i="6"/>
  <c r="C143" i="7" a="1"/>
  <c r="C143" i="7" s="1"/>
  <c r="B185" i="7" a="1"/>
  <c r="B185" i="7" s="1"/>
  <c r="B184" i="7" a="1"/>
  <c r="B184" i="7" s="1"/>
  <c r="E767" i="1"/>
  <c r="B179" i="7" a="1"/>
  <c r="B179" i="7" s="1"/>
  <c r="B193" i="7" a="1"/>
  <c r="B193" i="7" s="1"/>
  <c r="C202" i="7" a="1"/>
  <c r="C202" i="7" s="1"/>
  <c r="D868" i="1"/>
  <c r="E868" i="1"/>
  <c r="D843" i="1"/>
  <c r="E843" i="1"/>
  <c r="D713" i="1"/>
  <c r="D775" i="1"/>
  <c r="E775" i="1"/>
  <c r="E761" i="1"/>
  <c r="D761" i="1"/>
  <c r="B761" i="2" s="1" a="1"/>
  <c r="B761" i="2" s="1"/>
  <c r="D747" i="1"/>
  <c r="B747" i="2" s="1" a="1"/>
  <c r="B747" i="2" s="1"/>
  <c r="E747" i="1"/>
  <c r="D733" i="1"/>
  <c r="E733" i="1"/>
  <c r="R103" i="6"/>
  <c r="C118" i="7" s="1" a="1"/>
  <c r="C118" i="7" s="1"/>
  <c r="C195" i="7" a="1"/>
  <c r="C195" i="7" s="1"/>
  <c r="B170" i="7" a="1"/>
  <c r="B170" i="7" s="1"/>
  <c r="S110" i="6"/>
  <c r="B54" i="7" a="1"/>
  <c r="B54" i="7" s="1"/>
  <c r="S148" i="6"/>
  <c r="S155" i="6"/>
  <c r="S26" i="6"/>
  <c r="S168" i="6"/>
  <c r="S5" i="6"/>
  <c r="S134" i="6"/>
  <c r="S166" i="6"/>
  <c r="S136" i="6"/>
  <c r="B202" i="7" a="1"/>
  <c r="B202" i="7" s="1"/>
  <c r="S80" i="6"/>
  <c r="S207" i="6"/>
  <c r="S227" i="6"/>
  <c r="S221" i="6"/>
  <c r="S325" i="6"/>
  <c r="S206" i="6"/>
  <c r="S336" i="6"/>
  <c r="S343" i="6"/>
  <c r="S229" i="6"/>
  <c r="S415" i="6"/>
  <c r="S398" i="6"/>
  <c r="S208" i="6"/>
  <c r="S372" i="6"/>
  <c r="S273" i="6"/>
  <c r="S248" i="6"/>
  <c r="S413" i="6"/>
  <c r="S291" i="6"/>
  <c r="S396" i="6"/>
  <c r="B106" i="7" a="1"/>
  <c r="B106" i="7" s="1"/>
  <c r="B83" i="7" a="1"/>
  <c r="B83" i="7" s="1"/>
  <c r="C98" i="7" a="1"/>
  <c r="C98" i="7" s="1"/>
  <c r="B207" i="7" a="1"/>
  <c r="B207" i="7" s="1"/>
  <c r="S145" i="6"/>
  <c r="S50" i="6"/>
  <c r="S113" i="6"/>
  <c r="B70" i="7" a="1"/>
  <c r="B70" i="7" s="1"/>
  <c r="S126" i="6"/>
  <c r="B107" i="7" a="1"/>
  <c r="B107" i="7" s="1"/>
  <c r="S139" i="6"/>
  <c r="S188" i="6"/>
  <c r="S138" i="6"/>
  <c r="B43" i="7" a="1"/>
  <c r="B43" i="7" s="1"/>
  <c r="S189" i="6"/>
  <c r="C148" i="7" a="1"/>
  <c r="C148" i="7" s="1"/>
  <c r="C82" i="7" a="1"/>
  <c r="C82" i="7" s="1"/>
  <c r="B155" i="7" a="1"/>
  <c r="B155" i="7" s="1"/>
  <c r="C157" i="7" a="1"/>
  <c r="C157" i="7" s="1"/>
  <c r="C147" i="7" a="1"/>
  <c r="C147" i="7" s="1"/>
  <c r="C89" i="7" a="1"/>
  <c r="C89" i="7" s="1"/>
  <c r="C35" i="7" a="1"/>
  <c r="C35" i="7" s="1"/>
  <c r="C83" i="7" a="1"/>
  <c r="C83" i="7" s="1"/>
  <c r="C187" i="7" a="1"/>
  <c r="C187" i="7" s="1"/>
  <c r="S10" i="6"/>
  <c r="C20" i="7" a="1"/>
  <c r="C20" i="7" s="1"/>
  <c r="C113" i="7" a="1"/>
  <c r="C113" i="7" s="1"/>
  <c r="S53" i="6"/>
  <c r="S9" i="6"/>
  <c r="S24" i="6"/>
  <c r="B78" i="7" a="1"/>
  <c r="B78" i="7" s="1"/>
  <c r="S60" i="6"/>
  <c r="S171" i="6"/>
  <c r="S55" i="6"/>
  <c r="S65" i="6"/>
  <c r="S91" i="6"/>
  <c r="C51" i="7" a="1"/>
  <c r="C51" i="7" s="1"/>
  <c r="S419" i="6"/>
  <c r="S196" i="6"/>
  <c r="S400" i="6"/>
  <c r="S226" i="6"/>
  <c r="S311" i="6"/>
  <c r="S298" i="6"/>
  <c r="S365" i="6"/>
  <c r="S267" i="6"/>
  <c r="S258" i="6"/>
  <c r="S308" i="6"/>
  <c r="S434" i="6"/>
  <c r="S245" i="6"/>
  <c r="S222" i="6"/>
  <c r="S268" i="6"/>
  <c r="S359" i="6"/>
  <c r="S293" i="6"/>
  <c r="C190" i="7" a="1"/>
  <c r="C190" i="7" s="1"/>
  <c r="S101" i="6"/>
  <c r="C66" i="7" a="1"/>
  <c r="C66" i="7" s="1"/>
  <c r="C178" i="7" a="1"/>
  <c r="C178" i="7" s="1"/>
  <c r="B145" i="7" a="1"/>
  <c r="B145" i="7" s="1"/>
  <c r="B143" i="7" a="1"/>
  <c r="B143" i="7" s="1"/>
  <c r="B21" i="7" a="1"/>
  <c r="B21" i="7" s="1"/>
  <c r="B102" i="7" a="1"/>
  <c r="B102" i="7" s="1"/>
  <c r="S185" i="6"/>
  <c r="S158" i="6"/>
  <c r="S74" i="6"/>
  <c r="S32" i="6"/>
  <c r="S178" i="6"/>
  <c r="S8" i="6"/>
  <c r="S41" i="6"/>
  <c r="S114" i="6"/>
  <c r="C127" i="7" a="1"/>
  <c r="C127" i="7" s="1"/>
  <c r="B150" i="7" a="1"/>
  <c r="B150" i="7" s="1"/>
  <c r="B164" i="7" a="1"/>
  <c r="B164" i="7" s="1"/>
  <c r="C193" i="7" a="1"/>
  <c r="C193" i="7" s="1"/>
  <c r="C112" i="7" a="1"/>
  <c r="C112" i="7" s="1"/>
  <c r="D800" i="1"/>
  <c r="B800" i="2" s="1" a="1"/>
  <c r="B800" i="2" s="1"/>
  <c r="S350" i="6"/>
  <c r="S387" i="6"/>
  <c r="C27" i="7" a="1"/>
  <c r="C27" i="7" s="1"/>
  <c r="S292" i="6"/>
  <c r="B24" i="7" a="1"/>
  <c r="B24" i="7" s="1"/>
  <c r="B128" i="7" a="1"/>
  <c r="B128" i="7" s="1"/>
  <c r="S427" i="6"/>
  <c r="S361" i="6"/>
  <c r="S389" i="6"/>
  <c r="S337" i="6"/>
  <c r="S244" i="6"/>
  <c r="S331" i="6"/>
  <c r="S224" i="6"/>
  <c r="S369" i="6"/>
  <c r="S210" i="6"/>
  <c r="S264" i="6"/>
  <c r="S442" i="6"/>
  <c r="C25" i="7" a="1"/>
  <c r="C25" i="7" s="1"/>
  <c r="T2" i="6" a="1"/>
  <c r="T2" i="6" s="1"/>
  <c r="S150" i="6"/>
  <c r="S49" i="6"/>
  <c r="S191" i="6"/>
  <c r="S4" i="6"/>
  <c r="S83" i="6"/>
  <c r="S76" i="6"/>
  <c r="S170" i="6"/>
  <c r="S85" i="6"/>
  <c r="S47" i="6"/>
  <c r="C153" i="7" a="1"/>
  <c r="C153" i="7" s="1"/>
  <c r="B71" i="7" a="1"/>
  <c r="B71" i="7" s="1"/>
  <c r="C161" i="7" a="1"/>
  <c r="C161" i="7" s="1"/>
  <c r="C205" i="7" a="1"/>
  <c r="C205" i="7" s="1"/>
  <c r="S33" i="6"/>
  <c r="D894" i="1"/>
  <c r="S320" i="6"/>
  <c r="S373" i="6"/>
  <c r="S288" i="6"/>
  <c r="C48" i="7" a="1"/>
  <c r="C48" i="7" s="1"/>
  <c r="B172" i="7" a="1"/>
  <c r="B172" i="7" s="1"/>
  <c r="S334" i="6"/>
  <c r="S322" i="6"/>
  <c r="S194" i="6"/>
  <c r="S321" i="6"/>
  <c r="S414" i="6"/>
  <c r="S215" i="6"/>
  <c r="S212" i="6"/>
  <c r="S204" i="6"/>
  <c r="S263" i="6"/>
  <c r="S16" i="6"/>
  <c r="S77" i="6"/>
  <c r="B105" i="7" a="1"/>
  <c r="B105" i="7" s="1"/>
  <c r="S18" i="6"/>
  <c r="S97" i="6"/>
  <c r="S88" i="6"/>
  <c r="S99" i="6"/>
  <c r="S61" i="6"/>
  <c r="C106" i="7" a="1"/>
  <c r="C106" i="7" s="1"/>
  <c r="C73" i="7" a="1"/>
  <c r="C73" i="7" s="1"/>
  <c r="B120" i="7" a="1"/>
  <c r="B120" i="7" s="1"/>
  <c r="C42" i="7" a="1"/>
  <c r="C42" i="7" s="1"/>
  <c r="C22" i="7" a="1"/>
  <c r="C22" i="7" s="1"/>
  <c r="B17" i="7" a="1"/>
  <c r="B17" i="7" s="1"/>
  <c r="C95" i="7" a="1"/>
  <c r="C95" i="7" s="1"/>
  <c r="B140" i="7" a="1"/>
  <c r="B140" i="7" s="1"/>
  <c r="B33" i="7" a="1"/>
  <c r="B33" i="7" s="1"/>
  <c r="C109" i="7" a="1"/>
  <c r="C109" i="7" s="1"/>
  <c r="C182" i="7" a="1"/>
  <c r="C182" i="7" s="1"/>
  <c r="D889" i="1"/>
  <c r="E889" i="1"/>
  <c r="C206" i="7" a="1"/>
  <c r="C206" i="7" s="1"/>
  <c r="S306" i="6"/>
  <c r="S329" i="6"/>
  <c r="S231" i="6"/>
  <c r="S297" i="6"/>
  <c r="S265" i="6"/>
  <c r="B27" i="7" a="1"/>
  <c r="B27" i="7" s="1"/>
  <c r="S305" i="6"/>
  <c r="S381" i="6"/>
  <c r="S286" i="6"/>
  <c r="C174" i="7" a="1"/>
  <c r="C174" i="7" s="1"/>
  <c r="S454" i="6"/>
  <c r="S266" i="6"/>
  <c r="S280" i="6"/>
  <c r="S240" i="6"/>
  <c r="S347" i="6"/>
  <c r="S423" i="6"/>
  <c r="S303" i="6"/>
  <c r="S404" i="6"/>
  <c r="S450" i="6"/>
  <c r="C138" i="7" a="1"/>
  <c r="C138" i="7" s="1"/>
  <c r="S119" i="6"/>
  <c r="B93" i="7" a="1"/>
  <c r="B93" i="7" s="1"/>
  <c r="S131" i="6"/>
  <c r="S125" i="6"/>
  <c r="S52" i="6"/>
  <c r="S116" i="6"/>
  <c r="S169" i="6"/>
  <c r="S103" i="6"/>
  <c r="B56" i="7" a="1"/>
  <c r="B56" i="7" s="1"/>
  <c r="B66" i="7" a="1"/>
  <c r="B66" i="7" s="1"/>
  <c r="C167" i="7" a="1"/>
  <c r="C167" i="7" s="1"/>
  <c r="C43" i="7" a="1"/>
  <c r="C43" i="7" s="1"/>
  <c r="C67" i="7" a="1"/>
  <c r="C67" i="7" s="1"/>
  <c r="C128" i="7" a="1"/>
  <c r="C128" i="7" s="1"/>
  <c r="C115" i="7" a="1"/>
  <c r="C115" i="7" s="1"/>
  <c r="E719" i="1"/>
  <c r="S186" i="6"/>
  <c r="S183" i="6"/>
  <c r="B57" i="7" a="1"/>
  <c r="B57" i="7" s="1"/>
  <c r="S187" i="6"/>
  <c r="B204" i="7" a="1"/>
  <c r="B204" i="7" s="1"/>
  <c r="C53" i="7" a="1"/>
  <c r="C53" i="7" s="1"/>
  <c r="C203" i="7" a="1"/>
  <c r="C203" i="7" s="1"/>
  <c r="B53" i="7" a="1"/>
  <c r="B53" i="7" s="1"/>
  <c r="C71" i="7" a="1"/>
  <c r="C71" i="7" s="1"/>
  <c r="B188" i="7" a="1"/>
  <c r="B188" i="7" s="1"/>
  <c r="C103" i="7" a="1"/>
  <c r="C103" i="7" s="1"/>
  <c r="E897" i="1"/>
  <c r="S260" i="6"/>
  <c r="S285" i="6"/>
  <c r="S242" i="6"/>
  <c r="S444" i="6"/>
  <c r="S228" i="6"/>
  <c r="S353" i="6"/>
  <c r="S412" i="6"/>
  <c r="S314" i="6"/>
  <c r="S295" i="6"/>
  <c r="S438" i="6"/>
  <c r="S326" i="6"/>
  <c r="S352" i="6"/>
  <c r="S422" i="6"/>
  <c r="S436" i="6"/>
  <c r="S161" i="6"/>
  <c r="S192" i="6"/>
  <c r="B95" i="7" a="1"/>
  <c r="B95" i="7" s="1"/>
  <c r="S19" i="6"/>
  <c r="C57" i="7" a="1"/>
  <c r="C57" i="7" s="1"/>
  <c r="S7" i="6"/>
  <c r="S14" i="6"/>
  <c r="B149" i="7" a="1"/>
  <c r="B149" i="7" s="1"/>
  <c r="C52" i="7" a="1"/>
  <c r="C52" i="7" s="1"/>
  <c r="B141" i="7" a="1"/>
  <c r="B141" i="7" s="1"/>
  <c r="C79" i="7" a="1"/>
  <c r="C79" i="7" s="1"/>
  <c r="B60" i="7" a="1"/>
  <c r="B60" i="7" s="1"/>
  <c r="B174" i="7" a="1"/>
  <c r="B174" i="7" s="1"/>
  <c r="B39" i="7" a="1"/>
  <c r="B39" i="7" s="1"/>
  <c r="E753" i="1"/>
  <c r="E835" i="1"/>
  <c r="D860" i="1"/>
  <c r="E860" i="1"/>
  <c r="D812" i="1"/>
  <c r="E812" i="1"/>
  <c r="E805" i="1"/>
  <c r="D805" i="1"/>
  <c r="B805" i="2" s="1" a="1"/>
  <c r="B805" i="2" s="1"/>
  <c r="E838" i="1"/>
  <c r="D838" i="1"/>
  <c r="B838" i="2" s="1" a="1"/>
  <c r="B838" i="2" s="1"/>
  <c r="E739" i="1"/>
  <c r="D739" i="1"/>
  <c r="E725" i="1"/>
  <c r="D725" i="1"/>
  <c r="B34" i="7" a="1"/>
  <c r="B34" i="7" s="1"/>
  <c r="B23" i="7" a="1"/>
  <c r="B23" i="7" s="1"/>
  <c r="C144" i="7" a="1"/>
  <c r="C144" i="7" s="1"/>
  <c r="B113" i="7" a="1"/>
  <c r="B113" i="7" s="1"/>
  <c r="B31" i="7" a="1"/>
  <c r="B31" i="7" s="1"/>
  <c r="B142" i="7" a="1"/>
  <c r="B142" i="7" s="1"/>
  <c r="C168" i="7" a="1"/>
  <c r="C168" i="7" s="1"/>
  <c r="B148" i="7" a="1"/>
  <c r="B148" i="7" s="1"/>
  <c r="C81" i="7" a="1"/>
  <c r="C81" i="7" s="1"/>
  <c r="S151" i="6"/>
  <c r="B75" i="7" a="1"/>
  <c r="B75" i="7" s="1"/>
  <c r="C21" i="7" a="1"/>
  <c r="C21" i="7" s="1"/>
  <c r="C38" i="7" a="1"/>
  <c r="C38" i="7" s="1"/>
  <c r="S121" i="6"/>
  <c r="Q121" i="6"/>
  <c r="B136" i="7" s="1" a="1"/>
  <c r="B136" i="7" s="1"/>
  <c r="B22" i="7" a="1"/>
  <c r="B22" i="7" s="1"/>
  <c r="Q31" i="6"/>
  <c r="B46" i="7" s="1" a="1"/>
  <c r="B46" i="7" s="1"/>
  <c r="B69" i="7" a="1"/>
  <c r="B69" i="7" s="1"/>
  <c r="B99" i="7" a="1"/>
  <c r="B99" i="7" s="1"/>
  <c r="C93" i="7" a="1"/>
  <c r="C93" i="7" s="1"/>
  <c r="C140" i="7" a="1"/>
  <c r="C140" i="7" s="1"/>
  <c r="B153" i="7" a="1"/>
  <c r="B153" i="7" s="1"/>
  <c r="C64" i="7" a="1"/>
  <c r="C64" i="7" s="1"/>
  <c r="B63" i="7" a="1"/>
  <c r="B63" i="7" s="1"/>
  <c r="B163" i="7" a="1"/>
  <c r="B163" i="7" s="1"/>
  <c r="C74" i="7" a="1"/>
  <c r="C74" i="7" s="1"/>
  <c r="B154" i="7" a="1"/>
  <c r="B154" i="7" s="1"/>
  <c r="C56" i="7" a="1"/>
  <c r="C56" i="7" s="1"/>
  <c r="C152" i="7" a="1"/>
  <c r="C152" i="7" s="1"/>
  <c r="B161" i="7" a="1"/>
  <c r="B161" i="7" s="1"/>
  <c r="S59" i="6"/>
  <c r="S100" i="6"/>
  <c r="S57" i="6"/>
  <c r="S140" i="6"/>
  <c r="B178" i="7" a="1"/>
  <c r="B178" i="7" s="1"/>
  <c r="S44" i="6"/>
  <c r="S67" i="6"/>
  <c r="B169" i="7" a="1"/>
  <c r="B169" i="7" s="1"/>
  <c r="S68" i="6"/>
  <c r="S177" i="6"/>
  <c r="B192" i="7" a="1"/>
  <c r="B192" i="7" s="1"/>
  <c r="C70" i="7" a="1"/>
  <c r="C70" i="7" s="1"/>
  <c r="S383" i="6"/>
  <c r="S200" i="6"/>
  <c r="S452" i="6"/>
  <c r="S451" i="6"/>
  <c r="S371" i="6"/>
  <c r="S217" i="6"/>
  <c r="S366" i="6"/>
  <c r="S333" i="6"/>
  <c r="S254" i="6"/>
  <c r="S379" i="6"/>
  <c r="S429" i="6"/>
  <c r="S284" i="6"/>
  <c r="S309" i="6"/>
  <c r="S449" i="6"/>
  <c r="S443" i="6"/>
  <c r="S364" i="6"/>
  <c r="B100" i="7" a="1"/>
  <c r="B100" i="7" s="1"/>
  <c r="B35" i="7" a="1"/>
  <c r="B35" i="7" s="1"/>
  <c r="C105" i="7" a="1"/>
  <c r="C105" i="7" s="1"/>
  <c r="C188" i="7" a="1"/>
  <c r="C188" i="7" s="1"/>
  <c r="B28" i="7" a="1"/>
  <c r="B28" i="7" s="1"/>
  <c r="C162" i="7" a="1"/>
  <c r="C162" i="7" s="1"/>
  <c r="C44" i="7" a="1"/>
  <c r="C44" i="7" s="1"/>
  <c r="C169" i="7" a="1"/>
  <c r="C169" i="7" s="1"/>
  <c r="C198" i="7" a="1"/>
  <c r="C198" i="7" s="1"/>
  <c r="C78" i="7" a="1"/>
  <c r="C78" i="7" s="1"/>
  <c r="C163" i="7" a="1"/>
  <c r="C163" i="7" s="1"/>
  <c r="B109" i="7" a="1"/>
  <c r="B109" i="7" s="1"/>
  <c r="S25" i="6"/>
  <c r="S31" i="6"/>
  <c r="C87" i="7" a="1"/>
  <c r="C87" i="7" s="1"/>
  <c r="S172" i="6"/>
  <c r="S130" i="6"/>
  <c r="S112" i="6"/>
  <c r="S146" i="6"/>
  <c r="S70" i="6"/>
  <c r="S143" i="6"/>
  <c r="S135" i="6"/>
  <c r="S27" i="6"/>
  <c r="S39" i="6"/>
  <c r="S220" i="6"/>
  <c r="S270" i="6"/>
  <c r="S300" i="6"/>
  <c r="S233" i="6"/>
  <c r="S407" i="6"/>
  <c r="S432" i="6"/>
  <c r="S455" i="6"/>
  <c r="S323" i="6"/>
  <c r="S259" i="6"/>
  <c r="S344" i="6"/>
  <c r="S349" i="6"/>
  <c r="S324" i="6"/>
  <c r="S278" i="6"/>
  <c r="S252" i="6"/>
  <c r="S392" i="6"/>
  <c r="C160" i="7" a="1"/>
  <c r="C160" i="7" s="1"/>
  <c r="B146" i="7" a="1"/>
  <c r="B146" i="7" s="1"/>
  <c r="B80" i="7" a="1"/>
  <c r="B80" i="7" s="1"/>
  <c r="C139" i="7" a="1"/>
  <c r="C139" i="7" s="1"/>
  <c r="C62" i="7" a="1"/>
  <c r="C62" i="7" s="1"/>
  <c r="B77" i="7" a="1"/>
  <c r="B77" i="7" s="1"/>
  <c r="B52" i="7" a="1"/>
  <c r="B52" i="7" s="1"/>
  <c r="B74" i="7" a="1"/>
  <c r="B74" i="7" s="1"/>
  <c r="C94" i="7" a="1"/>
  <c r="C94" i="7" s="1"/>
  <c r="B89" i="7" a="1"/>
  <c r="B89" i="7" s="1"/>
  <c r="B97" i="7" a="1"/>
  <c r="B97" i="7" s="1"/>
  <c r="B103" i="7" a="1"/>
  <c r="B103" i="7" s="1"/>
  <c r="C108" i="7" a="1"/>
  <c r="C108" i="7" s="1"/>
  <c r="C32" i="7" a="1"/>
  <c r="C32" i="7" s="1"/>
  <c r="B205" i="7" a="1"/>
  <c r="B205" i="7" s="1"/>
  <c r="C114" i="7" a="1"/>
  <c r="C114" i="7" s="1"/>
  <c r="B55" i="7" a="1"/>
  <c r="B55" i="7" s="1"/>
  <c r="B110" i="7" a="1"/>
  <c r="B110" i="7" s="1"/>
  <c r="B191" i="7" a="1"/>
  <c r="B191" i="7" s="1"/>
  <c r="B104" i="7" a="1"/>
  <c r="B104" i="7" s="1"/>
  <c r="C165" i="7" a="1"/>
  <c r="C165" i="7" s="1"/>
  <c r="B85" i="7" a="1"/>
  <c r="B85" i="7" s="1"/>
  <c r="C33" i="7" a="1"/>
  <c r="C33" i="7" s="1"/>
  <c r="C181" i="7" a="1"/>
  <c r="C181" i="7" s="1"/>
  <c r="B151" i="7" a="1"/>
  <c r="B151" i="7" s="1"/>
  <c r="B198" i="7" a="1"/>
  <c r="B198" i="7" s="1"/>
  <c r="R108" i="6"/>
  <c r="C123" i="7" s="1" a="1"/>
  <c r="C123" i="7" s="1"/>
  <c r="Q108" i="6"/>
  <c r="B123" i="7" s="1" a="1"/>
  <c r="B123" i="7" s="1"/>
  <c r="S201" i="6"/>
  <c r="C132" i="7" a="1"/>
  <c r="C132" i="7" s="1"/>
  <c r="B64" i="7" a="1"/>
  <c r="B64" i="7" s="1"/>
  <c r="C63" i="7" a="1"/>
  <c r="C63" i="7" s="1"/>
  <c r="B67" i="7" a="1"/>
  <c r="B67" i="7" s="1"/>
  <c r="C85" i="7" a="1"/>
  <c r="C85" i="7" s="1"/>
  <c r="C164" i="7" a="1"/>
  <c r="C164" i="7" s="1"/>
  <c r="E866" i="1"/>
  <c r="D866" i="1"/>
  <c r="B866" i="2" s="1" a="1"/>
  <c r="B866" i="2" s="1"/>
  <c r="D773" i="1"/>
  <c r="B773" i="2" s="1" a="1"/>
  <c r="B773" i="2" s="1"/>
  <c r="E773" i="1"/>
  <c r="C23" i="7" a="1"/>
  <c r="C23" i="7" s="1"/>
  <c r="S106" i="6"/>
  <c r="Q106" i="6"/>
  <c r="B121" i="7" s="1" a="1"/>
  <c r="B121" i="7" s="1"/>
  <c r="R122" i="6"/>
  <c r="C137" i="7" s="1" a="1"/>
  <c r="C137" i="7" s="1"/>
  <c r="S122" i="6"/>
  <c r="D879" i="1"/>
  <c r="E879" i="1"/>
  <c r="E864" i="1"/>
  <c r="D864" i="1"/>
  <c r="E814" i="1"/>
  <c r="D814" i="1"/>
  <c r="E785" i="1"/>
  <c r="C785" i="2" s="1" a="1"/>
  <c r="C785" i="2" s="1"/>
  <c r="D785" i="1"/>
  <c r="D743" i="1"/>
  <c r="B743" i="2" s="1" a="1"/>
  <c r="B743" i="2" s="1"/>
  <c r="E743" i="1"/>
  <c r="E715" i="1"/>
  <c r="D715" i="1"/>
  <c r="B49" i="7" a="1"/>
  <c r="B49" i="7" s="1"/>
  <c r="C156" i="7" a="1"/>
  <c r="C156" i="7" s="1"/>
  <c r="E759" i="1"/>
  <c r="C41" i="7" a="1"/>
  <c r="C41" i="7" s="1"/>
  <c r="C189" i="7" a="1"/>
  <c r="C189" i="7" s="1"/>
  <c r="B199" i="7" a="1"/>
  <c r="B199" i="7" s="1"/>
  <c r="B115" i="7" a="1"/>
  <c r="B115" i="7" s="1"/>
  <c r="E771" i="1"/>
  <c r="C50" i="7" a="1"/>
  <c r="C50" i="7" s="1"/>
  <c r="C61" i="7" a="1"/>
  <c r="C61" i="7" s="1"/>
  <c r="C68" i="7" a="1"/>
  <c r="C68" i="7" s="1"/>
  <c r="C80" i="7" a="1"/>
  <c r="C80" i="7" s="1"/>
  <c r="C92" i="7" a="1"/>
  <c r="C92" i="7" s="1"/>
  <c r="C84" i="7" a="1"/>
  <c r="C84" i="7" s="1"/>
  <c r="C199" i="7" a="1"/>
  <c r="C199" i="7" s="1"/>
  <c r="C110" i="7" a="1"/>
  <c r="C110" i="7" s="1"/>
  <c r="B183" i="7" a="1"/>
  <c r="B183" i="7" s="1"/>
  <c r="B182" i="7" a="1"/>
  <c r="B182" i="7" s="1"/>
  <c r="S3" i="6"/>
  <c r="B20" i="7" a="1"/>
  <c r="B20" i="7" s="1"/>
  <c r="C65" i="7" a="1"/>
  <c r="C65" i="7" s="1"/>
  <c r="C18" i="7" a="1"/>
  <c r="C18" i="7" s="1"/>
  <c r="B187" i="7" a="1"/>
  <c r="B187" i="7" s="1"/>
  <c r="B114" i="7" a="1"/>
  <c r="B114" i="7" s="1"/>
  <c r="B168" i="7" a="1"/>
  <c r="B168" i="7" s="1"/>
  <c r="S132" i="6"/>
  <c r="S129" i="6"/>
  <c r="S43" i="6"/>
  <c r="S62" i="6"/>
  <c r="S128" i="6"/>
  <c r="S28" i="6"/>
  <c r="C151" i="7" a="1"/>
  <c r="C151" i="7" s="1"/>
  <c r="B160" i="7" a="1"/>
  <c r="B160" i="7" s="1"/>
  <c r="C104" i="7" a="1"/>
  <c r="C104" i="7" s="1"/>
  <c r="S123" i="6"/>
  <c r="B68" i="7" a="1"/>
  <c r="B68" i="7" s="1"/>
  <c r="B165" i="7" a="1"/>
  <c r="B165" i="7" s="1"/>
  <c r="C90" i="7" a="1"/>
  <c r="C90" i="7" s="1"/>
  <c r="C102" i="7" a="1"/>
  <c r="C102" i="7" s="1"/>
  <c r="C72" i="7" a="1"/>
  <c r="C72" i="7" s="1"/>
  <c r="C196" i="7" a="1"/>
  <c r="C196" i="7" s="1"/>
  <c r="C77" i="7" a="1"/>
  <c r="C77" i="7" s="1"/>
  <c r="S23" i="6"/>
  <c r="S95" i="6"/>
  <c r="B195" i="7" a="1"/>
  <c r="B195" i="7" s="1"/>
  <c r="S182" i="6"/>
  <c r="S75" i="6"/>
  <c r="S153" i="6"/>
  <c r="S184" i="6"/>
  <c r="S54" i="6"/>
  <c r="C185" i="7" a="1"/>
  <c r="C185" i="7" s="1"/>
  <c r="S147" i="6"/>
  <c r="B65" i="7" a="1"/>
  <c r="B65" i="7" s="1"/>
  <c r="S261" i="6"/>
  <c r="S247" i="6"/>
  <c r="S276" i="6"/>
  <c r="B206" i="7" a="1"/>
  <c r="B206" i="7" s="1"/>
  <c r="B76" i="7" a="1"/>
  <c r="B76" i="7" s="1"/>
  <c r="S165" i="6"/>
  <c r="C177" i="7" a="1"/>
  <c r="C177" i="7" s="1"/>
  <c r="C37" i="7" a="1"/>
  <c r="C37" i="7" s="1"/>
  <c r="C158" i="7" a="1"/>
  <c r="C158" i="7" s="1"/>
  <c r="B84" i="7" a="1"/>
  <c r="B84" i="7" s="1"/>
  <c r="B38" i="7" a="1"/>
  <c r="B38" i="7" s="1"/>
  <c r="C96" i="7" a="1"/>
  <c r="C96" i="7" s="1"/>
  <c r="B180" i="7" a="1"/>
  <c r="B180" i="7" s="1"/>
  <c r="B79" i="7" a="1"/>
  <c r="B79" i="7" s="1"/>
  <c r="B152" i="7" a="1"/>
  <c r="B152" i="7" s="1"/>
  <c r="C59" i="7" a="1"/>
  <c r="C59" i="7" s="1"/>
  <c r="C184" i="7" a="1"/>
  <c r="C184" i="7" s="1"/>
  <c r="B162" i="7" a="1"/>
  <c r="B162" i="7" s="1"/>
  <c r="C141" i="7" a="1"/>
  <c r="C141" i="7" s="1"/>
  <c r="B98" i="7" a="1"/>
  <c r="B98" i="7" s="1"/>
  <c r="C194" i="7" a="1"/>
  <c r="C194" i="7" s="1"/>
  <c r="S92" i="6"/>
  <c r="S162" i="6"/>
  <c r="S87" i="6"/>
  <c r="B181" i="7" a="1"/>
  <c r="B181" i="7" s="1"/>
  <c r="S34" i="6"/>
  <c r="S127" i="6"/>
  <c r="S22" i="6"/>
  <c r="S109" i="6"/>
  <c r="S11" i="6"/>
  <c r="S181" i="6"/>
  <c r="S142" i="6"/>
  <c r="B189" i="7" a="1"/>
  <c r="B189" i="7" s="1"/>
  <c r="S163" i="6"/>
  <c r="C58" i="7" a="1"/>
  <c r="C58" i="7" s="1"/>
  <c r="S63" i="6"/>
  <c r="S117" i="6"/>
  <c r="S330" i="6"/>
  <c r="S351" i="6"/>
  <c r="S342" i="6"/>
  <c r="S289" i="6"/>
  <c r="S214" i="6"/>
  <c r="S441" i="6"/>
  <c r="S447" i="6"/>
  <c r="S338" i="6"/>
  <c r="S195" i="6"/>
  <c r="C204" i="7" a="1"/>
  <c r="C204" i="7" s="1"/>
  <c r="C76" i="7" a="1"/>
  <c r="C76" i="7" s="1"/>
  <c r="C100" i="7" a="1"/>
  <c r="C100" i="7" s="1"/>
  <c r="B173" i="7" a="1"/>
  <c r="B173" i="7" s="1"/>
  <c r="D853" i="1"/>
  <c r="E853" i="1"/>
  <c r="E760" i="1"/>
  <c r="D760" i="1"/>
  <c r="B760" i="2" s="1" a="1"/>
  <c r="B760" i="2" s="1"/>
  <c r="E746" i="1"/>
  <c r="D746" i="1"/>
  <c r="B746" i="2" s="1" a="1"/>
  <c r="B746" i="2" s="1"/>
  <c r="B86" i="7" a="1"/>
  <c r="B86" i="7" s="1"/>
  <c r="B101" i="7" a="1"/>
  <c r="B101" i="7" s="1"/>
  <c r="B177" i="7" a="1"/>
  <c r="B177" i="7" s="1"/>
  <c r="B37" i="7" a="1"/>
  <c r="B37" i="7" s="1"/>
  <c r="E813" i="1"/>
  <c r="D813" i="1"/>
  <c r="D769" i="1"/>
  <c r="E769" i="1"/>
  <c r="E741" i="1"/>
  <c r="D741" i="1"/>
  <c r="S15" i="6"/>
  <c r="C142" i="7" a="1"/>
  <c r="C142" i="7" s="1"/>
  <c r="C201" i="7" a="1"/>
  <c r="C201" i="7" s="1"/>
  <c r="E803" i="1"/>
  <c r="D870" i="1"/>
  <c r="B870" i="2" s="1" a="1"/>
  <c r="B870" i="2" s="1"/>
  <c r="E870" i="1"/>
  <c r="E777" i="1"/>
  <c r="D777" i="1"/>
  <c r="B87" i="7" a="1"/>
  <c r="B87" i="7" s="1"/>
  <c r="C60" i="7" a="1"/>
  <c r="C60" i="7" s="1"/>
  <c r="E730" i="1"/>
  <c r="D730" i="1"/>
  <c r="B201" i="7" a="1"/>
  <c r="B201" i="7" s="1"/>
  <c r="B111" i="7" a="1"/>
  <c r="B111" i="7" s="1"/>
  <c r="B61" i="7" a="1"/>
  <c r="B61" i="7" s="1"/>
  <c r="B138" i="7" a="1"/>
  <c r="B138" i="7" s="1"/>
  <c r="D881" i="1"/>
  <c r="B881" i="2" s="1" a="1"/>
  <c r="B881" i="2" s="1"/>
  <c r="E881" i="1"/>
  <c r="E819" i="1"/>
  <c r="D819" i="1"/>
  <c r="B826" i="2" l="1" a="1"/>
  <c r="B826" i="2" s="1"/>
  <c r="F1335" i="1"/>
  <c r="F930" i="1"/>
  <c r="F752" i="1"/>
  <c r="F1258" i="1"/>
  <c r="F740" i="1"/>
  <c r="F218" i="1"/>
  <c r="B22" i="2" a="1"/>
  <c r="B22" i="2" s="1"/>
  <c r="C793" i="2" a="1"/>
  <c r="C793" i="2" s="1"/>
  <c r="F238" i="1"/>
  <c r="F190" i="1"/>
  <c r="F1203" i="1"/>
  <c r="F885" i="1"/>
  <c r="B853" i="2" a="1"/>
  <c r="B853" i="2" s="1"/>
  <c r="F596" i="1"/>
  <c r="F443" i="1"/>
  <c r="F995" i="1"/>
  <c r="B56" i="2" a="1"/>
  <c r="B56" i="2" s="1"/>
  <c r="F876" i="1"/>
  <c r="F1303" i="1"/>
  <c r="F863" i="1"/>
  <c r="F1310" i="1"/>
  <c r="B814" i="2" a="1"/>
  <c r="B814" i="2" s="1"/>
  <c r="F365" i="1"/>
  <c r="F416" i="1"/>
  <c r="F878" i="1"/>
  <c r="F76" i="1"/>
  <c r="B872" i="2" a="1"/>
  <c r="B872" i="2" s="1"/>
  <c r="F1299" i="1"/>
  <c r="F581" i="1"/>
  <c r="F673" i="1"/>
  <c r="F1326" i="1"/>
  <c r="F893" i="1"/>
  <c r="B779" i="2" a="1"/>
  <c r="B779" i="2" s="1"/>
  <c r="F1085" i="1"/>
  <c r="F800" i="1"/>
  <c r="F510" i="1"/>
  <c r="F650" i="1"/>
  <c r="F533" i="1"/>
  <c r="F1105" i="1"/>
  <c r="F374" i="1"/>
  <c r="F1199" i="1"/>
  <c r="F317" i="1"/>
  <c r="F1119" i="1"/>
  <c r="B418" i="2" a="1"/>
  <c r="B418" i="2" s="1"/>
  <c r="B843" i="2" a="1"/>
  <c r="B843" i="2" s="1"/>
  <c r="F697" i="1"/>
  <c r="F49" i="1"/>
  <c r="F874" i="1"/>
  <c r="F926" i="1"/>
  <c r="F1123" i="1"/>
  <c r="F1078" i="1"/>
  <c r="F778" i="1"/>
  <c r="F88" i="1"/>
  <c r="F421" i="1"/>
  <c r="F832" i="1"/>
  <c r="F1055" i="1"/>
  <c r="F101" i="1"/>
  <c r="F1235" i="1"/>
  <c r="F23" i="1"/>
  <c r="F30" i="1"/>
  <c r="F662" i="1"/>
  <c r="B794" i="2" a="1"/>
  <c r="B794" i="2" s="1"/>
  <c r="B892" i="2" a="1"/>
  <c r="B892" i="2" s="1"/>
  <c r="E1195" i="1"/>
  <c r="B387" i="2" a="1"/>
  <c r="B387" i="2" s="1"/>
  <c r="B751" i="2" a="1"/>
  <c r="B751" i="2" s="1"/>
  <c r="F293" i="1"/>
  <c r="F1259" i="1"/>
  <c r="F940" i="1"/>
  <c r="F980" i="1"/>
  <c r="F516" i="1"/>
  <c r="F437" i="1"/>
  <c r="F826" i="1"/>
  <c r="B775" i="2" a="1"/>
  <c r="B775" i="2" s="1"/>
  <c r="F482" i="1"/>
  <c r="F279" i="1"/>
  <c r="F439" i="1"/>
  <c r="F53" i="1"/>
  <c r="F840" i="1"/>
  <c r="F928" i="1"/>
  <c r="F791" i="1"/>
  <c r="F1302" i="1"/>
  <c r="F518" i="1"/>
  <c r="F506" i="1"/>
  <c r="F442" i="1"/>
  <c r="F999" i="1"/>
  <c r="C712" i="2" a="1"/>
  <c r="C712" i="2" s="1"/>
  <c r="F466" i="1"/>
  <c r="F734" i="1"/>
  <c r="F632" i="1"/>
  <c r="F492" i="1"/>
  <c r="F363" i="1"/>
  <c r="F1006" i="1"/>
  <c r="F854" i="1"/>
  <c r="F538" i="1"/>
  <c r="F875" i="1"/>
  <c r="F1254" i="1"/>
  <c r="F171" i="1"/>
  <c r="B820" i="2" a="1"/>
  <c r="B820" i="2" s="1"/>
  <c r="E1194" i="1"/>
  <c r="B769" i="2" a="1"/>
  <c r="B769" i="2" s="1"/>
  <c r="B860" i="2" a="1"/>
  <c r="B860" i="2" s="1"/>
  <c r="B895" i="2" a="1"/>
  <c r="B895" i="2" s="1"/>
  <c r="F1028" i="1"/>
  <c r="F945" i="1"/>
  <c r="F1152" i="1"/>
  <c r="F161" i="1"/>
  <c r="F1336" i="1"/>
  <c r="F1344" i="1"/>
  <c r="F1113" i="1"/>
  <c r="F329" i="1"/>
  <c r="B813" i="2" a="1"/>
  <c r="B813" i="2" s="1"/>
  <c r="B879" i="2" a="1"/>
  <c r="B879" i="2" s="1"/>
  <c r="F881" i="1"/>
  <c r="B854" i="2" a="1"/>
  <c r="B854" i="2" s="1"/>
  <c r="F972" i="1"/>
  <c r="F768" i="1"/>
  <c r="F782" i="1"/>
  <c r="F1041" i="1"/>
  <c r="F260" i="1"/>
  <c r="F899" i="1"/>
  <c r="F185" i="1"/>
  <c r="F12" i="1"/>
  <c r="F959" i="1"/>
  <c r="F793" i="1"/>
  <c r="F1333" i="1"/>
  <c r="F911" i="1"/>
  <c r="F64" i="1"/>
  <c r="F22" i="1"/>
  <c r="F667" i="1"/>
  <c r="F355" i="1"/>
  <c r="F351" i="1"/>
  <c r="F1037" i="1"/>
  <c r="F71" i="1"/>
  <c r="F388" i="1"/>
  <c r="F1138" i="1"/>
  <c r="F113" i="1"/>
  <c r="F377" i="1"/>
  <c r="F805" i="1"/>
  <c r="B568" i="2" a="1"/>
  <c r="B568" i="2" s="1"/>
  <c r="B847" i="2" a="1"/>
  <c r="B847" i="2" s="1"/>
  <c r="F1170" i="1"/>
  <c r="B871" i="2" a="1"/>
  <c r="B871" i="2" s="1"/>
  <c r="F954" i="1"/>
  <c r="F584" i="1"/>
  <c r="F452" i="1"/>
  <c r="F311" i="1"/>
  <c r="F453" i="1"/>
  <c r="F63" i="1"/>
  <c r="F340" i="1"/>
  <c r="F413" i="1"/>
  <c r="B868" i="2" a="1"/>
  <c r="B868" i="2" s="1"/>
  <c r="B781" i="2" a="1"/>
  <c r="B781" i="2" s="1"/>
  <c r="B763" i="2" a="1"/>
  <c r="B763" i="2" s="1"/>
  <c r="B900" i="2" a="1"/>
  <c r="B900" i="2" s="1"/>
  <c r="F512" i="1"/>
  <c r="F271" i="1"/>
  <c r="F771" i="1"/>
  <c r="F962" i="1"/>
  <c r="F1201" i="1"/>
  <c r="F837" i="1"/>
  <c r="F758" i="1"/>
  <c r="F546" i="1"/>
  <c r="F332" i="1"/>
  <c r="F372" i="1"/>
  <c r="F1347" i="1"/>
  <c r="F939" i="1"/>
  <c r="F801" i="1"/>
  <c r="F889" i="1"/>
  <c r="F61" i="1"/>
  <c r="F710" i="1"/>
  <c r="F509" i="1"/>
  <c r="F968" i="1"/>
  <c r="F987" i="1"/>
  <c r="F1118" i="1"/>
  <c r="F1289" i="1"/>
  <c r="F629" i="1"/>
  <c r="F1117" i="1"/>
  <c r="F169" i="1"/>
  <c r="F1221" i="1"/>
  <c r="F264" i="1"/>
  <c r="B164" i="2" a="1"/>
  <c r="B164" i="2" s="1"/>
  <c r="F582" i="1"/>
  <c r="F1101" i="1"/>
  <c r="B765" i="2" a="1"/>
  <c r="B765" i="2" s="1"/>
  <c r="B39" i="2" a="1"/>
  <c r="B39" i="2" s="1"/>
  <c r="F276" i="1"/>
  <c r="F783" i="1"/>
  <c r="F256" i="1"/>
  <c r="F1002" i="1"/>
  <c r="B725" i="2" a="1"/>
  <c r="B725" i="2" s="1"/>
  <c r="B797" i="2" a="1"/>
  <c r="B797" i="2" s="1"/>
  <c r="B845" i="2" a="1"/>
  <c r="B845" i="2" s="1"/>
  <c r="F1040" i="1"/>
  <c r="F139" i="1"/>
  <c r="F1079" i="1"/>
  <c r="F411" i="1"/>
  <c r="F1209" i="1"/>
  <c r="F1301" i="1"/>
  <c r="F6" i="1"/>
  <c r="F1175" i="1"/>
  <c r="F1273" i="1"/>
  <c r="F1173" i="1"/>
  <c r="F514" i="1"/>
  <c r="F1125" i="1"/>
  <c r="F277" i="1"/>
  <c r="F1225" i="1"/>
  <c r="F585" i="1"/>
  <c r="F951" i="1"/>
  <c r="F554" i="1"/>
  <c r="F1293" i="1"/>
  <c r="F386" i="1"/>
  <c r="F610" i="1"/>
  <c r="F583" i="1"/>
  <c r="F1136" i="1"/>
  <c r="F614" i="1"/>
  <c r="F330" i="1"/>
  <c r="F323" i="1"/>
  <c r="F438" i="1"/>
  <c r="B312" i="2" a="1"/>
  <c r="B312" i="2" s="1"/>
  <c r="F299" i="1"/>
  <c r="F1251" i="1"/>
  <c r="B741" i="2" a="1"/>
  <c r="B741" i="2" s="1"/>
  <c r="F480" i="1"/>
  <c r="F1134" i="1"/>
  <c r="F1321" i="1"/>
  <c r="F1242" i="1"/>
  <c r="F1192" i="1"/>
  <c r="F1049" i="1"/>
  <c r="F718" i="1"/>
  <c r="B777" i="2" a="1"/>
  <c r="B777" i="2" s="1"/>
  <c r="B894" i="2" a="1"/>
  <c r="B894" i="2" s="1"/>
  <c r="B715" i="2" a="1"/>
  <c r="B715" i="2" s="1"/>
  <c r="B748" i="2" a="1"/>
  <c r="B748" i="2" s="1"/>
  <c r="F830" i="1"/>
  <c r="F368" i="1"/>
  <c r="F888" i="1"/>
  <c r="F727" i="1"/>
  <c r="F1191" i="1"/>
  <c r="F1338" i="1"/>
  <c r="F742" i="1"/>
  <c r="F48" i="1"/>
  <c r="F843" i="1"/>
  <c r="F173" i="1"/>
  <c r="F441" i="1"/>
  <c r="F920" i="1"/>
  <c r="F1222" i="1"/>
  <c r="F2" i="1"/>
  <c r="F595" i="1"/>
  <c r="F1317" i="1"/>
  <c r="F894" i="1"/>
  <c r="F57" i="1"/>
  <c r="F156" i="1"/>
  <c r="F1166" i="1"/>
  <c r="F224" i="1"/>
  <c r="F788" i="1"/>
  <c r="F1099" i="1"/>
  <c r="F594" i="1"/>
  <c r="F526" i="1"/>
  <c r="F1069" i="1"/>
  <c r="B247" i="2" a="1"/>
  <c r="B247" i="2" s="1"/>
  <c r="B857" i="2" a="1"/>
  <c r="B857" i="2" s="1"/>
  <c r="F1285" i="1"/>
  <c r="F1114" i="1"/>
  <c r="F418" i="1"/>
  <c r="B889" i="2" a="1"/>
  <c r="B889" i="2" s="1"/>
  <c r="F722" i="1"/>
  <c r="F268" i="1"/>
  <c r="F20" i="1"/>
  <c r="F476" i="1"/>
  <c r="F254" i="1"/>
  <c r="F119" i="1"/>
  <c r="F804" i="1"/>
  <c r="B819" i="2" a="1"/>
  <c r="B819" i="2" s="1"/>
  <c r="B739" i="2" a="1"/>
  <c r="B739" i="2" s="1"/>
  <c r="B733" i="2" a="1"/>
  <c r="B733" i="2" s="1"/>
  <c r="B723" i="2" a="1"/>
  <c r="B723" i="2" s="1"/>
  <c r="B887" i="2" a="1"/>
  <c r="B887" i="2" s="1"/>
  <c r="F1189" i="1"/>
  <c r="F823" i="1"/>
  <c r="F613" i="1"/>
  <c r="F324" i="1"/>
  <c r="F490" i="1"/>
  <c r="F1327" i="1"/>
  <c r="F1065" i="1"/>
  <c r="F1000" i="1"/>
  <c r="F703" i="1"/>
  <c r="F754" i="1"/>
  <c r="F1224" i="1"/>
  <c r="F654" i="1"/>
  <c r="F721" i="1"/>
  <c r="F1311" i="1"/>
  <c r="F520" i="1"/>
  <c r="F267" i="1"/>
  <c r="F1306" i="1"/>
  <c r="F179" i="1"/>
  <c r="F1215" i="1"/>
  <c r="F668" i="1"/>
  <c r="F1256" i="1"/>
  <c r="F744" i="1"/>
  <c r="F294" i="1"/>
  <c r="F1261" i="1"/>
  <c r="F753" i="1"/>
  <c r="E1197" i="1"/>
  <c r="C677" i="2" a="1"/>
  <c r="C677" i="2" s="1"/>
  <c r="B479" i="2" a="1"/>
  <c r="B479" i="2" s="1"/>
  <c r="B663" i="2" a="1"/>
  <c r="B663" i="2" s="1"/>
  <c r="B1229" i="2" a="1"/>
  <c r="B1229" i="2" s="1"/>
  <c r="B410" i="2" a="1"/>
  <c r="B410" i="2" s="1"/>
  <c r="B333" i="2" a="1"/>
  <c r="B333" i="2" s="1"/>
  <c r="B131" i="2" a="1"/>
  <c r="B131" i="2" s="1"/>
  <c r="B246" i="2" a="1"/>
  <c r="B246" i="2" s="1"/>
  <c r="B219" i="2" a="1"/>
  <c r="B219" i="2" s="1"/>
  <c r="B576" i="2" a="1"/>
  <c r="B576" i="2" s="1"/>
  <c r="B201" i="2" a="1"/>
  <c r="B201" i="2" s="1"/>
  <c r="B642" i="2" a="1"/>
  <c r="B642" i="2" s="1"/>
  <c r="B286" i="2" a="1"/>
  <c r="B286" i="2" s="1"/>
  <c r="B621" i="2" a="1"/>
  <c r="B621" i="2" s="1"/>
  <c r="B181" i="2" a="1"/>
  <c r="B181" i="2" s="1"/>
  <c r="B158" i="2" a="1"/>
  <c r="B158" i="2" s="1"/>
  <c r="B284" i="2" a="1"/>
  <c r="B284" i="2" s="1"/>
  <c r="B300" i="2" a="1"/>
  <c r="B300" i="2" s="1"/>
  <c r="B469" i="2" a="1"/>
  <c r="B469" i="2" s="1"/>
  <c r="B401" i="2" a="1"/>
  <c r="B401" i="2" s="1"/>
  <c r="B69" i="2" a="1"/>
  <c r="B69" i="2" s="1"/>
  <c r="B136" i="2" a="1"/>
  <c r="B136" i="2" s="1"/>
  <c r="B220" i="2" a="1"/>
  <c r="B220" i="2" s="1"/>
  <c r="B278" i="2" a="1"/>
  <c r="B278" i="2" s="1"/>
  <c r="B641" i="2" a="1"/>
  <c r="B641" i="2" s="1"/>
  <c r="B601" i="2" a="1"/>
  <c r="B601" i="2" s="1"/>
  <c r="B1121" i="2" a="1"/>
  <c r="B1121" i="2" s="1"/>
  <c r="B64" i="2" a="1"/>
  <c r="B64" i="2" s="1"/>
  <c r="B179" i="2" a="1"/>
  <c r="B179" i="2" s="1"/>
  <c r="B148" i="2" a="1"/>
  <c r="B148" i="2" s="1"/>
  <c r="B293" i="2" a="1"/>
  <c r="B293" i="2" s="1"/>
  <c r="B274" i="2" a="1"/>
  <c r="B274" i="2" s="1"/>
  <c r="B608" i="2" a="1"/>
  <c r="B608" i="2" s="1"/>
  <c r="B210" i="2" a="1"/>
  <c r="B210" i="2" s="1"/>
  <c r="B652" i="2" a="1"/>
  <c r="B652" i="2" s="1"/>
  <c r="B347" i="2" a="1"/>
  <c r="B347" i="2" s="1"/>
  <c r="B632" i="2" a="1"/>
  <c r="B632" i="2" s="1"/>
  <c r="B191" i="2" a="1"/>
  <c r="B191" i="2" s="1"/>
  <c r="B142" i="2" a="1"/>
  <c r="B142" i="2" s="1"/>
  <c r="B271" i="2" a="1"/>
  <c r="B271" i="2" s="1"/>
  <c r="B282" i="2" a="1"/>
  <c r="B282" i="2" s="1"/>
  <c r="B456" i="2" a="1"/>
  <c r="B456" i="2" s="1"/>
  <c r="B371" i="2" a="1"/>
  <c r="B371" i="2" s="1"/>
  <c r="B53" i="2" a="1"/>
  <c r="B53" i="2" s="1"/>
  <c r="B120" i="2" a="1"/>
  <c r="B120" i="2" s="1"/>
  <c r="B203" i="2" a="1"/>
  <c r="B203" i="2" s="1"/>
  <c r="B263" i="2" a="1"/>
  <c r="B263" i="2" s="1"/>
  <c r="B244" i="2" a="1"/>
  <c r="B244" i="2" s="1"/>
  <c r="B449" i="2" a="1"/>
  <c r="B449" i="2" s="1"/>
  <c r="B112" i="2" a="1"/>
  <c r="B112" i="2" s="1"/>
  <c r="B904" i="2" a="1"/>
  <c r="B904" i="2" s="1"/>
  <c r="B863" i="2" a="1"/>
  <c r="B863" i="2" s="1"/>
  <c r="B442" i="2" a="1"/>
  <c r="B442" i="2" s="1"/>
  <c r="B1098" i="2" a="1"/>
  <c r="B1098" i="2" s="1"/>
  <c r="B215" i="2" a="1"/>
  <c r="B215" i="2" s="1"/>
  <c r="B451" i="2" a="1"/>
  <c r="B451" i="2" s="1"/>
  <c r="B168" i="2" a="1"/>
  <c r="B168" i="2" s="1"/>
  <c r="B314" i="2" a="1"/>
  <c r="B314" i="2" s="1"/>
  <c r="B283" i="2" a="1"/>
  <c r="B283" i="2" s="1"/>
  <c r="B670" i="2" a="1"/>
  <c r="B670" i="2" s="1"/>
  <c r="B248" i="2" a="1"/>
  <c r="B248" i="2" s="1"/>
  <c r="B662" i="2" a="1"/>
  <c r="B662" i="2" s="1"/>
  <c r="B377" i="2" a="1"/>
  <c r="B377" i="2" s="1"/>
  <c r="B643" i="2" a="1"/>
  <c r="B643" i="2" s="1"/>
  <c r="B268" i="2" a="1"/>
  <c r="B268" i="2" s="1"/>
  <c r="B91" i="2" a="1"/>
  <c r="B91" i="2" s="1"/>
  <c r="B254" i="2" a="1"/>
  <c r="B254" i="2" s="1"/>
  <c r="B270" i="2" a="1"/>
  <c r="B270" i="2" s="1"/>
  <c r="B430" i="2" a="1"/>
  <c r="B430" i="2" s="1"/>
  <c r="B359" i="2" a="1"/>
  <c r="B359" i="2" s="1"/>
  <c r="B36" i="2" a="1"/>
  <c r="B36" i="2" s="1"/>
  <c r="B102" i="2" a="1"/>
  <c r="B102" i="2" s="1"/>
  <c r="B150" i="2" a="1"/>
  <c r="B150" i="2" s="1"/>
  <c r="B234" i="2" a="1"/>
  <c r="B234" i="2" s="1"/>
  <c r="B232" i="2" a="1"/>
  <c r="B232" i="2" s="1"/>
  <c r="B406" i="2" a="1"/>
  <c r="B406" i="2" s="1"/>
  <c r="B94" i="2" a="1"/>
  <c r="B94" i="2" s="1"/>
  <c r="F834" i="1"/>
  <c r="F882" i="1"/>
  <c r="F1067" i="1"/>
  <c r="F695" i="1"/>
  <c r="F1091" i="1"/>
  <c r="F1353" i="1"/>
  <c r="F1039" i="1"/>
  <c r="F587" i="1"/>
  <c r="F862" i="1"/>
  <c r="F851" i="1"/>
  <c r="F1168" i="1"/>
  <c r="F699" i="1"/>
  <c r="F1132" i="1"/>
  <c r="F197" i="1"/>
  <c r="F475" i="1"/>
  <c r="F531" i="1"/>
  <c r="F1296" i="1"/>
  <c r="F598" i="1"/>
  <c r="F1193" i="1"/>
  <c r="F143" i="1"/>
  <c r="F461" i="1"/>
  <c r="F725" i="1"/>
  <c r="F1172" i="1"/>
  <c r="F381" i="1"/>
  <c r="F887" i="1"/>
  <c r="F535" i="1"/>
  <c r="F974" i="1"/>
  <c r="F1155" i="1"/>
  <c r="F653" i="1"/>
  <c r="F984" i="1"/>
  <c r="F600" i="1"/>
  <c r="F498" i="1"/>
  <c r="F819" i="1"/>
  <c r="F487" i="1"/>
  <c r="F1247" i="1"/>
  <c r="F963" i="1"/>
  <c r="F249" i="1"/>
  <c r="F473" i="1"/>
  <c r="F1233" i="1"/>
  <c r="F579" i="1"/>
  <c r="F379" i="1"/>
  <c r="F266" i="1"/>
  <c r="F328" i="1"/>
  <c r="F478" i="1"/>
  <c r="F4" i="1"/>
  <c r="F1176" i="1"/>
  <c r="F772" i="1"/>
  <c r="C28" i="2" a="1"/>
  <c r="C28" i="2" s="1"/>
  <c r="B953" i="2" a="1"/>
  <c r="B953" i="2" s="1"/>
  <c r="B1104" i="2" a="1"/>
  <c r="B1104" i="2" s="1"/>
  <c r="B523" i="2" a="1"/>
  <c r="B523" i="2" s="1"/>
  <c r="B625" i="2" a="1"/>
  <c r="B625" i="2" s="1"/>
  <c r="B969" i="2" a="1"/>
  <c r="B969" i="2" s="1"/>
  <c r="B1247" i="2" a="1"/>
  <c r="B1247" i="2" s="1"/>
  <c r="B408" i="2" a="1"/>
  <c r="B408" i="2" s="1"/>
  <c r="B321" i="2" a="1"/>
  <c r="B321" i="2" s="1"/>
  <c r="B227" i="2" a="1"/>
  <c r="B227" i="2" s="1"/>
  <c r="B344" i="2" a="1"/>
  <c r="B344" i="2" s="1"/>
  <c r="B324" i="2" a="1"/>
  <c r="B324" i="2" s="1"/>
  <c r="B767" i="2" a="1"/>
  <c r="B767" i="2" s="1"/>
  <c r="B346" i="2" a="1"/>
  <c r="B346" i="2" s="1"/>
  <c r="B701" i="2" a="1"/>
  <c r="B701" i="2" s="1"/>
  <c r="B398" i="2" a="1"/>
  <c r="B398" i="2" s="1"/>
  <c r="B672" i="2" a="1"/>
  <c r="B672" i="2" s="1"/>
  <c r="B318" i="2" a="1"/>
  <c r="B318" i="2" s="1"/>
  <c r="B495" i="2" a="1"/>
  <c r="B495" i="2" s="1"/>
  <c r="B226" i="2" a="1"/>
  <c r="B226" i="2" s="1"/>
  <c r="B225" i="2" a="1"/>
  <c r="B225" i="2" s="1"/>
  <c r="B345" i="2" a="1"/>
  <c r="B345" i="2" s="1"/>
  <c r="B298" i="2" a="1"/>
  <c r="B298" i="2" s="1"/>
  <c r="B326" i="2" a="1"/>
  <c r="B326" i="2" s="1"/>
  <c r="B51" i="2" a="1"/>
  <c r="B51" i="2" s="1"/>
  <c r="B67" i="2" a="1"/>
  <c r="B67" i="2" s="1"/>
  <c r="B200" i="2" a="1"/>
  <c r="B200" i="2" s="1"/>
  <c r="B196" i="2" a="1"/>
  <c r="B196" i="2" s="1"/>
  <c r="B379" i="2" a="1"/>
  <c r="B379" i="2" s="1"/>
  <c r="B561" i="2" a="1"/>
  <c r="B561" i="2" s="1"/>
  <c r="B1052" i="2" a="1"/>
  <c r="B1052" i="2" s="1"/>
  <c r="B597" i="2" a="1"/>
  <c r="B597" i="2" s="1"/>
  <c r="B570" i="2" a="1"/>
  <c r="B570" i="2" s="1"/>
  <c r="B343" i="2" a="1"/>
  <c r="B343" i="2" s="1"/>
  <c r="B26" i="2" a="1"/>
  <c r="B26" i="2" s="1"/>
  <c r="B43" i="2" a="1"/>
  <c r="B43" i="2" s="1"/>
  <c r="B434" i="2" a="1"/>
  <c r="B434" i="2" s="1"/>
  <c r="B354" i="2" a="1"/>
  <c r="B354" i="2" s="1"/>
  <c r="B9" i="2" a="1"/>
  <c r="B9" i="2" s="1"/>
  <c r="B407" i="2" a="1"/>
  <c r="B407" i="2" s="1"/>
  <c r="B96" i="2" a="1"/>
  <c r="B96" i="2" s="1"/>
  <c r="B428" i="2" a="1"/>
  <c r="B428" i="2" s="1"/>
  <c r="B48" i="2" a="1"/>
  <c r="B48" i="2" s="1"/>
  <c r="B338" i="2" a="1"/>
  <c r="B338" i="2" s="1"/>
  <c r="B470" i="2" a="1"/>
  <c r="B470" i="2" s="1"/>
  <c r="B174" i="2" a="1"/>
  <c r="B174" i="2" s="1"/>
  <c r="B173" i="2" a="1"/>
  <c r="B173" i="2" s="1"/>
  <c r="B269" i="2" a="1"/>
  <c r="B269" i="2" s="1"/>
  <c r="B252" i="2" a="1"/>
  <c r="B252" i="2" s="1"/>
  <c r="B294" i="2" a="1"/>
  <c r="B294" i="2" s="1"/>
  <c r="B426" i="2" a="1"/>
  <c r="B426" i="2" s="1"/>
  <c r="B32" i="2" a="1"/>
  <c r="B32" i="2" s="1"/>
  <c r="B166" i="2" a="1"/>
  <c r="B166" i="2" s="1"/>
  <c r="B163" i="2" a="1"/>
  <c r="B163" i="2" s="1"/>
  <c r="B320" i="2" a="1"/>
  <c r="B320" i="2" s="1"/>
  <c r="B589" i="2" a="1"/>
  <c r="B589" i="2" s="1"/>
  <c r="B1160" i="2" a="1"/>
  <c r="B1160" i="2" s="1"/>
  <c r="B1266" i="2" a="1"/>
  <c r="B1266" i="2" s="1"/>
  <c r="B502" i="2" a="1"/>
  <c r="B502" i="2" s="1"/>
  <c r="B459" i="2" a="1"/>
  <c r="B459" i="2" s="1"/>
  <c r="B421" i="2" a="1"/>
  <c r="B421" i="2" s="1"/>
  <c r="B54" i="2" a="1"/>
  <c r="B54" i="2" s="1"/>
  <c r="B44" i="2" a="1"/>
  <c r="B44" i="2" s="1"/>
  <c r="B415" i="2" a="1"/>
  <c r="B415" i="2" s="1"/>
  <c r="B18" i="2" a="1"/>
  <c r="B18" i="2" s="1"/>
  <c r="B427" i="2" a="1"/>
  <c r="B427" i="2" s="1"/>
  <c r="B153" i="2" a="1"/>
  <c r="B153" i="2" s="1"/>
  <c r="B437" i="2" a="1"/>
  <c r="B437" i="2" s="1"/>
  <c r="B76" i="2" a="1"/>
  <c r="B76" i="2" s="1"/>
  <c r="B419" i="2" a="1"/>
  <c r="B419" i="2" s="1"/>
  <c r="B458" i="2" a="1"/>
  <c r="B458" i="2" s="1"/>
  <c r="B127" i="2" a="1"/>
  <c r="B127" i="2" s="1"/>
  <c r="B156" i="2" a="1"/>
  <c r="B156" i="2" s="1"/>
  <c r="B224" i="2" a="1"/>
  <c r="B224" i="2" s="1"/>
  <c r="B238" i="2" a="1"/>
  <c r="B238" i="2" s="1"/>
  <c r="B264" i="2" a="1"/>
  <c r="B264" i="2" s="1"/>
  <c r="B369" i="2" a="1"/>
  <c r="B369" i="2" s="1"/>
  <c r="B17" i="2" a="1"/>
  <c r="B17" i="2" s="1"/>
  <c r="B119" i="2" a="1"/>
  <c r="B119" i="2" s="1"/>
  <c r="B130" i="2" a="1"/>
  <c r="B130" i="2" s="1"/>
  <c r="B303" i="2" a="1"/>
  <c r="B303" i="2" s="1"/>
  <c r="F132" i="1"/>
  <c r="F807" i="1"/>
  <c r="F35" i="1"/>
  <c r="F748" i="1"/>
  <c r="F1312" i="1"/>
  <c r="F1103" i="1"/>
  <c r="F1143" i="1"/>
  <c r="F320" i="1"/>
  <c r="F732" i="1"/>
  <c r="B538" i="2" a="1"/>
  <c r="B538" i="2" s="1"/>
  <c r="B790" i="2" a="1"/>
  <c r="B790" i="2" s="1"/>
  <c r="B5" i="2" a="1"/>
  <c r="B5" i="2" s="1"/>
  <c r="B55" i="2" a="1"/>
  <c r="B55" i="2" s="1"/>
  <c r="B709" i="2" a="1"/>
  <c r="B709" i="2" s="1"/>
  <c r="B598" i="2" a="1"/>
  <c r="B598" i="2" s="1"/>
  <c r="B548" i="2" a="1"/>
  <c r="B548" i="2" s="1"/>
  <c r="B376" i="2" a="1"/>
  <c r="B376" i="2" s="1"/>
  <c r="B241" i="2" a="1"/>
  <c r="B241" i="2" s="1"/>
  <c r="B492" i="2" a="1"/>
  <c r="B492" i="2" s="1"/>
  <c r="B170" i="2" a="1"/>
  <c r="B170" i="2" s="1"/>
  <c r="B355" i="2" a="1"/>
  <c r="B355" i="2" s="1"/>
  <c r="B216" i="2" a="1"/>
  <c r="B216" i="2" s="1"/>
  <c r="B61" i="2" a="1"/>
  <c r="B61" i="2" s="1"/>
  <c r="F1047" i="1"/>
  <c r="F1214" i="1"/>
  <c r="F1228" i="1"/>
  <c r="F691" i="1"/>
  <c r="F784" i="1"/>
  <c r="F953" i="1"/>
  <c r="F1185" i="1"/>
  <c r="F1182" i="1"/>
  <c r="F265" i="1"/>
  <c r="F628" i="1"/>
  <c r="F1097" i="1"/>
  <c r="F685" i="1"/>
  <c r="F924" i="1"/>
  <c r="F1323" i="1"/>
  <c r="F813" i="1"/>
  <c r="F257" i="1"/>
  <c r="F172" i="1"/>
  <c r="F129" i="1"/>
  <c r="F338" i="1"/>
  <c r="F616" i="1"/>
  <c r="F934" i="1"/>
  <c r="F183" i="1"/>
  <c r="F333" i="1"/>
  <c r="F67" i="1"/>
  <c r="F216" i="1"/>
  <c r="F950" i="1"/>
  <c r="F72" i="1"/>
  <c r="F144" i="1"/>
  <c r="F272" i="1"/>
  <c r="F1200" i="1"/>
  <c r="B1092" i="2" a="1"/>
  <c r="B1092" i="2" s="1"/>
  <c r="B1077" i="2" a="1"/>
  <c r="B1077" i="2" s="1"/>
  <c r="B567" i="2" a="1"/>
  <c r="B567" i="2" s="1"/>
  <c r="B71" i="2" a="1"/>
  <c r="B71" i="2" s="1"/>
  <c r="B63" i="2" a="1"/>
  <c r="B63" i="2" s="1"/>
  <c r="B7" i="2" a="1"/>
  <c r="B7" i="2" s="1"/>
  <c r="B610" i="2" a="1"/>
  <c r="B610" i="2" s="1"/>
  <c r="B588" i="2" a="1"/>
  <c r="B588" i="2" s="1"/>
  <c r="B349" i="2" a="1"/>
  <c r="B349" i="2" s="1"/>
  <c r="B192" i="2" a="1"/>
  <c r="B192" i="2" s="1"/>
  <c r="B481" i="2" a="1"/>
  <c r="B481" i="2" s="1"/>
  <c r="B138" i="2" a="1"/>
  <c r="B138" i="2" s="1"/>
  <c r="B325" i="2" a="1"/>
  <c r="B325" i="2" s="1"/>
  <c r="B183" i="2" a="1"/>
  <c r="B183" i="2" s="1"/>
  <c r="B45" i="2" a="1"/>
  <c r="B45" i="2" s="1"/>
  <c r="F818" i="1"/>
  <c r="F195" i="1"/>
  <c r="F853" i="1"/>
  <c r="F1029" i="1"/>
  <c r="F1294" i="1"/>
  <c r="F1080" i="1"/>
  <c r="F405" i="1"/>
  <c r="F141" i="1"/>
  <c r="F97" i="1"/>
  <c r="F1056" i="1"/>
  <c r="F847" i="1"/>
  <c r="F545" i="1"/>
  <c r="F660" i="1"/>
  <c r="F631" i="1"/>
  <c r="F1337" i="1"/>
  <c r="B961" i="2" a="1"/>
  <c r="B961" i="2" s="1"/>
  <c r="B1213" i="2" a="1"/>
  <c r="B1213" i="2" s="1"/>
  <c r="B478" i="2" a="1"/>
  <c r="B478" i="2" s="1"/>
  <c r="B113" i="2" a="1"/>
  <c r="B113" i="2" s="1"/>
  <c r="B72" i="2" a="1"/>
  <c r="B72" i="2" s="1"/>
  <c r="B47" i="2" a="1"/>
  <c r="B47" i="2" s="1"/>
  <c r="B682" i="2" a="1"/>
  <c r="B682" i="2" s="1"/>
  <c r="B599" i="2" a="1"/>
  <c r="B599" i="2" s="1"/>
  <c r="B332" i="2" a="1"/>
  <c r="B332" i="2" s="1"/>
  <c r="B110" i="2" a="1"/>
  <c r="B110" i="2" s="1"/>
  <c r="B388" i="2" a="1"/>
  <c r="B388" i="2" s="1"/>
  <c r="B122" i="2" a="1"/>
  <c r="B122" i="2" s="1"/>
  <c r="B310" i="2" a="1"/>
  <c r="B310" i="2" s="1"/>
  <c r="B80" i="2" a="1"/>
  <c r="B80" i="2" s="1"/>
  <c r="B29" i="2" a="1"/>
  <c r="B29" i="2" s="1"/>
  <c r="F93" i="1"/>
  <c r="F180" i="1"/>
  <c r="F759" i="1"/>
  <c r="B963" i="2" a="1"/>
  <c r="B963" i="2" s="1"/>
  <c r="B1076" i="2" a="1"/>
  <c r="B1076" i="2" s="1"/>
  <c r="B378" i="2" a="1"/>
  <c r="B378" i="2" s="1"/>
  <c r="B123" i="2" a="1"/>
  <c r="B123" i="2" s="1"/>
  <c r="B83" i="2" a="1"/>
  <c r="B83" i="2" s="1"/>
  <c r="B95" i="2" a="1"/>
  <c r="B95" i="2" s="1"/>
  <c r="B19" i="2" a="1"/>
  <c r="B19" i="2" s="1"/>
  <c r="B611" i="2" a="1"/>
  <c r="B611" i="2" s="1"/>
  <c r="B319" i="2" a="1"/>
  <c r="B319" i="2" s="1"/>
  <c r="B90" i="2" a="1"/>
  <c r="B90" i="2" s="1"/>
  <c r="B330" i="2" a="1"/>
  <c r="B330" i="2" s="1"/>
  <c r="B87" i="2" a="1"/>
  <c r="B87" i="2" s="1"/>
  <c r="B279" i="2" a="1"/>
  <c r="B279" i="2" s="1"/>
  <c r="B31" i="2" a="1"/>
  <c r="B31" i="2" s="1"/>
  <c r="B12" i="2" a="1"/>
  <c r="B12" i="2" s="1"/>
  <c r="F900" i="1"/>
  <c r="F1087" i="1"/>
  <c r="F792" i="1"/>
  <c r="F726" i="1"/>
  <c r="F809" i="1"/>
  <c r="F738" i="1"/>
  <c r="F580" i="1"/>
  <c r="F1083" i="1"/>
  <c r="F661" i="1"/>
  <c r="F89" i="1"/>
  <c r="F713" i="1"/>
  <c r="F609" i="1"/>
  <c r="F898" i="1"/>
  <c r="F87" i="1"/>
  <c r="F640" i="1"/>
  <c r="F1076" i="1"/>
  <c r="F209" i="1"/>
  <c r="F163" i="1"/>
  <c r="F203" i="1"/>
  <c r="B623" i="2" a="1"/>
  <c r="B623" i="2" s="1"/>
  <c r="B923" i="2" a="1"/>
  <c r="B923" i="2" s="1"/>
  <c r="B49" i="2" a="1"/>
  <c r="B49" i="2" s="1"/>
  <c r="B186" i="2" a="1"/>
  <c r="B186" i="2" s="1"/>
  <c r="B104" i="2" a="1"/>
  <c r="B104" i="2" s="1"/>
  <c r="B134" i="2" a="1"/>
  <c r="B134" i="2" s="1"/>
  <c r="B162" i="2" a="1"/>
  <c r="B162" i="2" s="1"/>
  <c r="B653" i="2" a="1"/>
  <c r="B653" i="2" s="1"/>
  <c r="B242" i="2" a="1"/>
  <c r="B242" i="2" s="1"/>
  <c r="B58" i="2" a="1"/>
  <c r="B58" i="2" s="1"/>
  <c r="B155" i="2" a="1"/>
  <c r="B155" i="2" s="1"/>
  <c r="B21" i="2" a="1"/>
  <c r="B21" i="2" s="1"/>
  <c r="B250" i="2" a="1"/>
  <c r="B250" i="2" s="1"/>
  <c r="B14" i="2" a="1"/>
  <c r="B14" i="2" s="1"/>
  <c r="B392" i="2" a="1"/>
  <c r="B392" i="2" s="1"/>
  <c r="F455" i="1"/>
  <c r="F576" i="1"/>
  <c r="F688" i="1"/>
  <c r="F222" i="1"/>
  <c r="F208" i="1"/>
  <c r="F869" i="1"/>
  <c r="F1218" i="1"/>
  <c r="F544" i="1"/>
  <c r="F1332" i="1"/>
  <c r="F525" i="1"/>
  <c r="F1059" i="1"/>
  <c r="F1231" i="1"/>
  <c r="F337" i="1"/>
  <c r="F645" i="1"/>
  <c r="F633" i="1"/>
  <c r="F226" i="1"/>
  <c r="F566" i="1"/>
  <c r="F1246" i="1"/>
  <c r="F1020" i="1"/>
  <c r="F1137" i="1"/>
  <c r="F1272" i="1"/>
  <c r="F657" i="1"/>
  <c r="F182" i="1"/>
  <c r="F1171" i="1"/>
  <c r="F828" i="1"/>
  <c r="F1030" i="1"/>
  <c r="F998" i="1"/>
  <c r="F322" i="1"/>
  <c r="F262" i="1"/>
  <c r="F41" i="1"/>
  <c r="F1025" i="1"/>
  <c r="F435" i="1"/>
  <c r="F331" i="1"/>
  <c r="F1102" i="1"/>
  <c r="F682" i="1"/>
  <c r="F932" i="1"/>
  <c r="F556" i="1"/>
  <c r="F245" i="1"/>
  <c r="F235" i="1"/>
  <c r="F479" i="1"/>
  <c r="F60" i="1"/>
  <c r="F761" i="1"/>
  <c r="F7" i="1"/>
  <c r="F336" i="1"/>
  <c r="F611" i="1"/>
  <c r="F643" i="1"/>
  <c r="F1151" i="1"/>
  <c r="F511" i="1"/>
  <c r="F1309" i="1"/>
  <c r="F451" i="1"/>
  <c r="F1253" i="1"/>
  <c r="F675" i="1"/>
  <c r="F160" i="1"/>
  <c r="B806" i="2" a="1"/>
  <c r="B806" i="2" s="1"/>
  <c r="B962" i="2" a="1"/>
  <c r="B962" i="2" s="1"/>
  <c r="B400" i="2" a="1"/>
  <c r="B400" i="2" s="1"/>
  <c r="B34" i="2" a="1"/>
  <c r="B34" i="2" s="1"/>
  <c r="B124" i="2" a="1"/>
  <c r="B124" i="2" s="1"/>
  <c r="B152" i="2" a="1"/>
  <c r="B152" i="2" s="1"/>
  <c r="B171" i="2" a="1"/>
  <c r="B171" i="2" s="1"/>
  <c r="B683" i="2" a="1"/>
  <c r="B683" i="2" s="1"/>
  <c r="B209" i="2" a="1"/>
  <c r="B209" i="2" s="1"/>
  <c r="B23" i="2" a="1"/>
  <c r="B23" i="2" s="1"/>
  <c r="B109" i="2" a="1"/>
  <c r="B109" i="2" s="1"/>
  <c r="B311" i="2" a="1"/>
  <c r="B311" i="2" s="1"/>
  <c r="B235" i="2" a="1"/>
  <c r="B235" i="2" s="1"/>
  <c r="B336" i="2" a="1"/>
  <c r="B336" i="2" s="1"/>
  <c r="B363" i="2" a="1"/>
  <c r="B363" i="2" s="1"/>
  <c r="B862" i="2" a="1"/>
  <c r="B862" i="2" s="1"/>
  <c r="B154" i="2" a="1"/>
  <c r="B154" i="2" s="1"/>
  <c r="B266" i="2" a="1"/>
  <c r="B266" i="2" s="1"/>
  <c r="B82" i="2" a="1"/>
  <c r="B82" i="2" s="1"/>
  <c r="B304" i="2" a="1"/>
  <c r="B304" i="2" s="1"/>
  <c r="B161" i="2" a="1"/>
  <c r="B161" i="2" s="1"/>
  <c r="B222" i="2" a="1"/>
  <c r="B222" i="2" s="1"/>
  <c r="B86" i="2" a="1"/>
  <c r="B86" i="2" s="1"/>
  <c r="B59" i="2" a="1"/>
  <c r="B59" i="2" s="1"/>
  <c r="B331" i="2" a="1"/>
  <c r="B331" i="2" s="1"/>
  <c r="B88" i="2" a="1"/>
  <c r="B88" i="2" s="1"/>
  <c r="B251" i="2" a="1"/>
  <c r="B251" i="2" s="1"/>
  <c r="B101" i="2" a="1"/>
  <c r="B101" i="2" s="1"/>
  <c r="B305" i="2" a="1"/>
  <c r="B305" i="2" s="1"/>
  <c r="B288" i="2" a="1"/>
  <c r="B288" i="2" s="1"/>
  <c r="F895" i="1"/>
  <c r="F1331" i="1"/>
  <c r="F507" i="1"/>
  <c r="F503" i="1"/>
  <c r="F841" i="1"/>
  <c r="F417" i="1"/>
  <c r="F861" i="1"/>
  <c r="B749" i="2" a="1"/>
  <c r="B749" i="2" s="1"/>
  <c r="C18" i="2" a="1"/>
  <c r="C18" i="2" s="1"/>
  <c r="B41" i="2" a="1"/>
  <c r="B41" i="2" s="1"/>
  <c r="B92" i="2" a="1"/>
  <c r="B92" i="2" s="1"/>
  <c r="B335" i="2" a="1"/>
  <c r="B335" i="2" s="1"/>
  <c r="B190" i="2" a="1"/>
  <c r="B190" i="2" s="1"/>
  <c r="B231" i="2" a="1"/>
  <c r="B231" i="2" s="1"/>
  <c r="B97" i="2" a="1"/>
  <c r="B97" i="2" s="1"/>
  <c r="B482" i="2" a="1"/>
  <c r="B482" i="2" s="1"/>
  <c r="B315" i="2" a="1"/>
  <c r="B315" i="2" s="1"/>
  <c r="B70" i="2" a="1"/>
  <c r="B70" i="2" s="1"/>
  <c r="B236" i="2" a="1"/>
  <c r="B236" i="2" s="1"/>
  <c r="B50" i="2" a="1"/>
  <c r="B50" i="2" s="1"/>
  <c r="B273" i="2" a="1"/>
  <c r="B273" i="2" s="1"/>
  <c r="B259" i="2" a="1"/>
  <c r="B259" i="2" s="1"/>
  <c r="B644" i="2" a="1"/>
  <c r="B644" i="2" s="1"/>
  <c r="C47" i="2" a="1"/>
  <c r="C47" i="2" s="1"/>
  <c r="B424" i="2" a="1"/>
  <c r="B424" i="2" s="1"/>
  <c r="B103" i="2" a="1"/>
  <c r="B103" i="2" s="1"/>
  <c r="B483" i="2" a="1"/>
  <c r="B483" i="2" s="1"/>
  <c r="B296" i="2" a="1"/>
  <c r="B296" i="2" s="1"/>
  <c r="B249" i="2" a="1"/>
  <c r="B249" i="2" s="1"/>
  <c r="B108" i="2" a="1"/>
  <c r="B108" i="2" s="1"/>
  <c r="B445" i="2" a="1"/>
  <c r="B445" i="2" s="1"/>
  <c r="B253" i="2" a="1"/>
  <c r="B253" i="2" s="1"/>
  <c r="B38" i="2" a="1"/>
  <c r="B38" i="2" s="1"/>
  <c r="B221" i="2" a="1"/>
  <c r="B221" i="2" s="1"/>
  <c r="B411" i="2" a="1"/>
  <c r="B411" i="2" s="1"/>
  <c r="B260" i="2" a="1"/>
  <c r="B260" i="2" s="1"/>
  <c r="B230" i="2" a="1"/>
  <c r="B230" i="2" s="1"/>
  <c r="E1190" i="1"/>
  <c r="C1190" i="2" s="1" a="1"/>
  <c r="C1190" i="2" s="1"/>
  <c r="B146" i="2" a="1"/>
  <c r="B146" i="2" s="1"/>
  <c r="B636" i="2" a="1"/>
  <c r="B636" i="2" s="1"/>
  <c r="B399" i="2" a="1"/>
  <c r="B399" i="2" s="1"/>
  <c r="B140" i="2" a="1"/>
  <c r="B140" i="2" s="1"/>
  <c r="B515" i="2" a="1"/>
  <c r="B515" i="2" s="1"/>
  <c r="B366" i="2" a="1"/>
  <c r="B366" i="2" s="1"/>
  <c r="B258" i="2" a="1"/>
  <c r="B258" i="2" s="1"/>
  <c r="B118" i="2" a="1"/>
  <c r="B118" i="2" s="1"/>
  <c r="B403" i="2" a="1"/>
  <c r="B403" i="2" s="1"/>
  <c r="B189" i="2" a="1"/>
  <c r="B189" i="2" s="1"/>
  <c r="B414" i="2" a="1"/>
  <c r="B414" i="2" s="1"/>
  <c r="B204" i="2" a="1"/>
  <c r="B204" i="2" s="1"/>
  <c r="B396" i="2" a="1"/>
  <c r="B396" i="2" s="1"/>
  <c r="B214" i="2" a="1"/>
  <c r="B214" i="2" s="1"/>
  <c r="B213" i="2" a="1"/>
  <c r="B213" i="2" s="1"/>
  <c r="F1287" i="1"/>
  <c r="F1265" i="1"/>
  <c r="F1351" i="1"/>
  <c r="F107" i="1"/>
  <c r="F134" i="1"/>
  <c r="F335" i="1"/>
  <c r="F46" i="1"/>
  <c r="F1295" i="1"/>
  <c r="F315" i="1"/>
  <c r="F408" i="1"/>
  <c r="F370" i="1"/>
  <c r="F1013" i="1"/>
  <c r="F158" i="1"/>
  <c r="F982" i="1"/>
  <c r="F420" i="1"/>
  <c r="F246" i="1"/>
  <c r="F1081" i="1"/>
  <c r="F835" i="1"/>
  <c r="F730" i="1"/>
  <c r="F444" i="1"/>
  <c r="F162" i="1"/>
  <c r="F508" i="1"/>
  <c r="F43" i="1"/>
  <c r="F1275" i="1"/>
  <c r="F707" i="1"/>
  <c r="F124" i="1"/>
  <c r="F1277" i="1"/>
  <c r="F715" i="1"/>
  <c r="F27" i="1"/>
  <c r="F729" i="1"/>
  <c r="F361" i="1"/>
  <c r="F1003" i="1"/>
  <c r="F387" i="1"/>
  <c r="F769" i="1"/>
  <c r="F3" i="1"/>
  <c r="F541" i="1"/>
  <c r="F975" i="1"/>
  <c r="F66" i="1"/>
  <c r="F201" i="1"/>
  <c r="F777" i="1"/>
  <c r="F32" i="1"/>
  <c r="F816" i="1"/>
  <c r="F1108" i="1"/>
  <c r="F55" i="1"/>
  <c r="F159" i="1"/>
  <c r="F529" i="1"/>
  <c r="F1245" i="1"/>
  <c r="F472" i="1"/>
  <c r="F391" i="1"/>
  <c r="F400" i="1"/>
  <c r="F785" i="1"/>
  <c r="F1244" i="1"/>
  <c r="F1292" i="1"/>
  <c r="F505" i="1"/>
  <c r="F993" i="1"/>
  <c r="F1322" i="1"/>
  <c r="F1180" i="1"/>
  <c r="F1154" i="1"/>
  <c r="F1109" i="1"/>
  <c r="F1267" i="1"/>
  <c r="F918" i="1"/>
  <c r="F1226" i="1"/>
  <c r="B237" i="2" a="1"/>
  <c r="B237" i="2" s="1"/>
  <c r="B477" i="2" a="1"/>
  <c r="B477" i="2" s="1"/>
  <c r="B281" i="2" a="1"/>
  <c r="B281" i="2" s="1"/>
  <c r="B78" i="2" a="1"/>
  <c r="B78" i="2" s="1"/>
  <c r="F988" i="1"/>
  <c r="F605" i="1"/>
  <c r="F1237" i="1"/>
  <c r="F1058" i="1"/>
  <c r="F904" i="1"/>
  <c r="F1283" i="1"/>
  <c r="F306" i="1"/>
  <c r="F82" i="1"/>
  <c r="F176" i="1"/>
  <c r="F912" i="1"/>
  <c r="F497" i="1"/>
  <c r="F977" i="1"/>
  <c r="F555" i="1"/>
  <c r="F302" i="1"/>
  <c r="F326" i="1"/>
  <c r="F467" i="1"/>
  <c r="F1212" i="1"/>
  <c r="F184" i="1"/>
  <c r="F350" i="1"/>
  <c r="F45" i="1"/>
  <c r="F1015" i="1"/>
  <c r="F1038" i="1"/>
  <c r="F1179" i="1"/>
  <c r="F1158" i="1"/>
  <c r="F523" i="1"/>
  <c r="F671" i="1"/>
  <c r="F1211" i="1"/>
  <c r="F91" i="1"/>
  <c r="F1106" i="1"/>
  <c r="F207" i="1"/>
  <c r="F454" i="1"/>
  <c r="F597" i="1"/>
  <c r="F28" i="1"/>
  <c r="F375" i="1"/>
  <c r="F1084" i="1"/>
  <c r="F291" i="1"/>
  <c r="F965" i="1"/>
  <c r="F978" i="1"/>
  <c r="F790" i="1"/>
  <c r="F916" i="1"/>
  <c r="F117" i="1"/>
  <c r="F1278" i="1"/>
  <c r="F303" i="1"/>
  <c r="F239" i="1"/>
  <c r="F164" i="1"/>
  <c r="F136" i="1"/>
  <c r="F167" i="1"/>
  <c r="F471" i="1"/>
  <c r="F459" i="1"/>
  <c r="F1339" i="1"/>
  <c r="F838" i="1"/>
  <c r="F50" i="1"/>
  <c r="F976" i="1"/>
  <c r="F678" i="1"/>
  <c r="B2" i="2" a="1"/>
  <c r="B2" i="2" s="1"/>
  <c r="F1205" i="1"/>
  <c r="F40" i="1"/>
  <c r="F1252" i="1"/>
  <c r="F1319" i="1"/>
  <c r="F1298" i="1"/>
  <c r="F1219" i="1"/>
  <c r="F956" i="1"/>
  <c r="F724" i="1"/>
  <c r="C2" i="2" a="1"/>
  <c r="C2" i="2" s="1"/>
  <c r="F1346" i="1"/>
  <c r="F499" i="1"/>
  <c r="B223" i="2" a="1"/>
  <c r="B223" i="2" s="1"/>
  <c r="B334" i="2" a="1"/>
  <c r="B334" i="2" s="1"/>
  <c r="B144" i="2" a="1"/>
  <c r="B144" i="2" s="1"/>
  <c r="B205" i="2" a="1"/>
  <c r="B205" i="2" s="1"/>
  <c r="B195" i="2" a="1"/>
  <c r="B195" i="2" s="1"/>
  <c r="F106" i="1"/>
  <c r="F325" i="1"/>
  <c r="F1124" i="1"/>
  <c r="F621" i="1"/>
  <c r="F69" i="1"/>
  <c r="F1149" i="1"/>
  <c r="F404" i="1"/>
  <c r="F234" i="1"/>
  <c r="F647" i="1"/>
  <c r="F59" i="1"/>
  <c r="F177" i="1"/>
  <c r="F756" i="1"/>
  <c r="F253" i="1"/>
  <c r="F357" i="1"/>
  <c r="F558" i="1"/>
  <c r="F1017" i="1"/>
  <c r="F591" i="1"/>
  <c r="F903" i="1"/>
  <c r="F1012" i="1"/>
  <c r="F890" i="1"/>
  <c r="F145" i="1"/>
  <c r="F519" i="1"/>
  <c r="F599" i="1"/>
  <c r="F635" i="1"/>
  <c r="F787" i="1"/>
  <c r="F1022" i="1"/>
  <c r="F839" i="1"/>
  <c r="F1115" i="1"/>
  <c r="F494" i="1"/>
  <c r="F18" i="1"/>
  <c r="F502" i="1"/>
  <c r="F16" i="1"/>
  <c r="F1051" i="1"/>
  <c r="F236" i="1"/>
  <c r="F429" i="1"/>
  <c r="B645" i="2" a="1"/>
  <c r="B645" i="2" s="1"/>
  <c r="B364" i="2" a="1"/>
  <c r="B364" i="2" s="1"/>
  <c r="B172" i="2" a="1"/>
  <c r="B172" i="2" s="1"/>
  <c r="B185" i="2" a="1"/>
  <c r="B185" i="2" s="1"/>
  <c r="B145" i="2" a="1"/>
  <c r="B145" i="2" s="1"/>
  <c r="F1349" i="1"/>
  <c r="F1120" i="1"/>
  <c r="F1196" i="1"/>
  <c r="F432" i="1"/>
  <c r="F465" i="1"/>
  <c r="F655" i="1"/>
  <c r="F686" i="1"/>
  <c r="F630" i="1"/>
  <c r="F908" i="1"/>
  <c r="F750" i="1"/>
  <c r="F493" i="1"/>
  <c r="F649" i="1"/>
  <c r="F116" i="1"/>
  <c r="F958" i="1"/>
  <c r="F570" i="1"/>
  <c r="F994" i="1"/>
  <c r="F741" i="1"/>
  <c r="F811" i="1"/>
  <c r="F126" i="1"/>
  <c r="F745" i="1"/>
  <c r="F9" i="1"/>
  <c r="F684" i="1"/>
  <c r="F1184" i="1"/>
  <c r="F781" i="1"/>
  <c r="F1148" i="1"/>
  <c r="F344" i="1"/>
  <c r="F205" i="1"/>
  <c r="F646" i="1"/>
  <c r="F228" i="1"/>
  <c r="F409" i="1"/>
  <c r="F1281" i="1"/>
  <c r="F297" i="1"/>
  <c r="F367" i="1"/>
  <c r="F1291" i="1"/>
  <c r="F389" i="1"/>
  <c r="F1135" i="1"/>
  <c r="F728" i="1"/>
  <c r="F263" i="1"/>
  <c r="F1061" i="1"/>
  <c r="F711" i="1"/>
  <c r="F127" i="1"/>
  <c r="F412" i="1"/>
  <c r="F1165" i="1"/>
  <c r="F1169" i="1"/>
  <c r="F1011" i="1"/>
  <c r="F892" i="1"/>
  <c r="I3" i="1" a="1"/>
  <c r="I3" i="1" s="1"/>
  <c r="F212" i="1"/>
  <c r="F458" i="1"/>
  <c r="F746" i="1"/>
  <c r="F1308" i="1"/>
  <c r="F436" i="1"/>
  <c r="F1174" i="1"/>
  <c r="F1122" i="1"/>
  <c r="F392" i="1"/>
  <c r="F495" i="1"/>
  <c r="F349" i="1"/>
  <c r="F1050" i="1"/>
  <c r="F659" i="1"/>
  <c r="F944" i="1"/>
  <c r="F108" i="1"/>
  <c r="F241" i="1"/>
  <c r="F997" i="1"/>
  <c r="F1107" i="1"/>
  <c r="F1260" i="1"/>
  <c r="F121" i="1"/>
  <c r="F528" i="1"/>
  <c r="F77" i="1"/>
  <c r="F1128" i="1"/>
  <c r="F1048" i="1"/>
  <c r="F1343" i="1"/>
  <c r="F857" i="1"/>
  <c r="F990" i="1"/>
  <c r="F709" i="1"/>
  <c r="F342" i="1"/>
  <c r="F905" i="1"/>
  <c r="F1195" i="1"/>
  <c r="F131" i="1"/>
  <c r="F573" i="1"/>
  <c r="B954" i="2" a="1"/>
  <c r="B954" i="2" s="1"/>
  <c r="B535" i="2" a="1"/>
  <c r="B535" i="2" s="1"/>
  <c r="B297" i="2" a="1"/>
  <c r="B297" i="2" s="1"/>
  <c r="B167" i="2" a="1"/>
  <c r="B167" i="2" s="1"/>
  <c r="B129" i="2" a="1"/>
  <c r="B129" i="2" s="1"/>
  <c r="F1077" i="1"/>
  <c r="F70" i="1"/>
  <c r="F194" i="1"/>
  <c r="F310" i="1"/>
  <c r="F1318" i="1"/>
  <c r="F551" i="1"/>
  <c r="F90" i="1"/>
  <c r="F366" i="1"/>
  <c r="F1255" i="1"/>
  <c r="F84" i="1"/>
  <c r="F700" i="1"/>
  <c r="F477" i="1"/>
  <c r="F776" i="1"/>
  <c r="F327" i="1"/>
  <c r="F150" i="1"/>
  <c r="F15" i="1"/>
  <c r="F802" i="1"/>
  <c r="F608" i="1"/>
  <c r="F575" i="1"/>
  <c r="F1249" i="1"/>
  <c r="F1090" i="1"/>
  <c r="F26" i="1"/>
  <c r="F1100" i="1"/>
  <c r="F42" i="1"/>
  <c r="F138" i="1"/>
  <c r="F153" i="1"/>
  <c r="F360" i="1"/>
  <c r="F637" i="1"/>
  <c r="F914" i="1"/>
  <c r="F827" i="1"/>
  <c r="F1052" i="1"/>
  <c r="F795" i="1"/>
  <c r="F562" i="1"/>
  <c r="F85" i="1"/>
  <c r="F314" i="1"/>
  <c r="F1241" i="1"/>
  <c r="F1320" i="1"/>
  <c r="F308" i="1"/>
  <c r="F1146" i="1"/>
  <c r="F1284" i="1"/>
  <c r="F860" i="1"/>
  <c r="F923" i="1"/>
  <c r="F168" i="1"/>
  <c r="F448" i="1"/>
  <c r="F549" i="1"/>
  <c r="F1243" i="1"/>
  <c r="F670" i="1"/>
  <c r="F1263" i="1"/>
  <c r="F1313" i="1"/>
  <c r="F237" i="1"/>
  <c r="F130" i="1"/>
  <c r="F749" i="1"/>
  <c r="F1220" i="1"/>
  <c r="F763" i="1"/>
  <c r="B1043" i="2" a="1"/>
  <c r="B1043" i="2" s="1"/>
  <c r="B545" i="2" a="1"/>
  <c r="B545" i="2" s="1"/>
  <c r="B328" i="2" a="1"/>
  <c r="B328" i="2" s="1"/>
  <c r="B151" i="2" a="1"/>
  <c r="B151" i="2" s="1"/>
  <c r="B11" i="2" a="1"/>
  <c r="B11" i="2" s="1"/>
  <c r="F872" i="1"/>
  <c r="F773" i="1"/>
  <c r="F865" i="1"/>
  <c r="F111" i="1"/>
  <c r="F1329" i="1"/>
  <c r="F702" i="1"/>
  <c r="F1328" i="1"/>
  <c r="F877" i="1"/>
  <c r="F358" i="1"/>
  <c r="F557" i="1"/>
  <c r="F641" i="1"/>
  <c r="F373" i="1"/>
  <c r="F812" i="1"/>
  <c r="F428" i="1"/>
  <c r="F1160" i="1"/>
  <c r="F680" i="1"/>
  <c r="F1071" i="1"/>
  <c r="F221" i="1"/>
  <c r="F921" i="1"/>
  <c r="F345" i="1"/>
  <c r="F530" i="1"/>
  <c r="F343" i="1"/>
  <c r="F80" i="1"/>
  <c r="F1057" i="1"/>
  <c r="F651" i="1"/>
  <c r="F527" i="1"/>
  <c r="F1290" i="1"/>
  <c r="F463" i="1"/>
  <c r="F483" i="1"/>
  <c r="F571" i="1"/>
  <c r="F422" i="1"/>
  <c r="F496" i="1"/>
  <c r="F561" i="1"/>
  <c r="F652" i="1"/>
  <c r="F1234" i="1"/>
  <c r="F842" i="1"/>
  <c r="F1325" i="1"/>
  <c r="F565" i="1"/>
  <c r="F384" i="1"/>
  <c r="F103" i="1"/>
  <c r="F902" i="1"/>
  <c r="F109" i="1"/>
  <c r="F252" i="1"/>
  <c r="F339" i="1"/>
  <c r="F1092" i="1"/>
  <c r="F849" i="1"/>
  <c r="F694" i="1"/>
  <c r="F601" i="1"/>
  <c r="F833" i="1"/>
  <c r="F1164" i="1"/>
  <c r="F301" i="1"/>
  <c r="F275" i="1"/>
  <c r="F486" i="1"/>
  <c r="F1345" i="1"/>
  <c r="F419" i="1"/>
  <c r="F319" i="1"/>
  <c r="F378" i="1"/>
  <c r="B569" i="2" a="1"/>
  <c r="B569" i="2" s="1"/>
  <c r="B555" i="2" a="1"/>
  <c r="B555" i="2" s="1"/>
  <c r="B390" i="2" a="1"/>
  <c r="B390" i="2" s="1"/>
  <c r="B84" i="2" a="1"/>
  <c r="B84" i="2" s="1"/>
  <c r="F824" i="1"/>
  <c r="F1144" i="1"/>
  <c r="F985" i="1"/>
  <c r="F814" i="1"/>
  <c r="F47" i="1"/>
  <c r="F961" i="1"/>
  <c r="F353" i="1"/>
  <c r="F39" i="1"/>
  <c r="F96" i="1"/>
  <c r="F196" i="1"/>
  <c r="F935" i="1"/>
  <c r="F1236" i="1"/>
  <c r="F1072" i="1"/>
  <c r="F1060" i="1"/>
  <c r="F617" i="1"/>
  <c r="F1238" i="1"/>
  <c r="F1282" i="1"/>
  <c r="F1139" i="1"/>
  <c r="F385" i="1"/>
  <c r="F206" i="1"/>
  <c r="F100" i="1"/>
  <c r="F943" i="1"/>
  <c r="F434" i="1"/>
  <c r="F612" i="1"/>
  <c r="F534" i="1"/>
  <c r="F774" i="1"/>
  <c r="F1133" i="1"/>
  <c r="F925" i="1"/>
  <c r="F369" i="1"/>
  <c r="F1270" i="1"/>
  <c r="F1240" i="1"/>
  <c r="F648" i="1"/>
  <c r="F219" i="1"/>
  <c r="F244" i="1"/>
  <c r="F83" i="1"/>
  <c r="F504" i="1"/>
  <c r="F1274" i="1"/>
  <c r="F259" i="1"/>
  <c r="F1350" i="1"/>
  <c r="F701" i="1"/>
  <c r="F450" i="1"/>
  <c r="F955" i="1"/>
  <c r="F564" i="1"/>
  <c r="F210" i="1"/>
  <c r="F663" i="1"/>
  <c r="F481" i="1"/>
  <c r="F287" i="1"/>
  <c r="F656" i="1"/>
  <c r="F457" i="1"/>
  <c r="F991" i="1"/>
  <c r="F1314" i="1"/>
  <c r="F567" i="1"/>
  <c r="F1005" i="1"/>
  <c r="F189" i="1"/>
  <c r="F157" i="1"/>
  <c r="F489" i="1"/>
  <c r="F864" i="1"/>
  <c r="F250" i="1"/>
  <c r="F52" i="1"/>
  <c r="F142" i="1"/>
  <c r="F766" i="1"/>
  <c r="F884" i="1"/>
  <c r="F175" i="1"/>
  <c r="F1163" i="1"/>
  <c r="F716" i="1"/>
  <c r="F170" i="1"/>
  <c r="F868" i="1"/>
  <c r="F672" i="1"/>
  <c r="F799" i="1"/>
  <c r="F733" i="1"/>
  <c r="B1026" i="2" a="1"/>
  <c r="B1026" i="2" s="1"/>
  <c r="B566" i="2" a="1"/>
  <c r="B566" i="2" s="1"/>
  <c r="B375" i="2" a="1"/>
  <c r="B375" i="2" s="1"/>
  <c r="B439" i="2" a="1"/>
  <c r="B439" i="2" s="1"/>
  <c r="F1257" i="1"/>
  <c r="F1145" i="1"/>
  <c r="F1046" i="1"/>
  <c r="F469" i="1"/>
  <c r="F356" i="1"/>
  <c r="F318" i="1"/>
  <c r="F1140" i="1"/>
  <c r="F1130" i="1"/>
  <c r="F873" i="1"/>
  <c r="F292" i="1"/>
  <c r="F779" i="1"/>
  <c r="F21" i="1"/>
  <c r="F1019" i="1"/>
  <c r="F798" i="1"/>
  <c r="F112" i="1"/>
  <c r="F371" i="1"/>
  <c r="F407" i="1"/>
  <c r="F202" i="1"/>
  <c r="F1167" i="1"/>
  <c r="F524" i="1"/>
  <c r="F25" i="1"/>
  <c r="F191" i="1"/>
  <c r="F731" i="1"/>
  <c r="F286" i="1"/>
  <c r="F362" i="1"/>
  <c r="F1187" i="1"/>
  <c r="F426" i="1"/>
  <c r="F148" i="1"/>
  <c r="F626" i="1"/>
  <c r="F174" i="1"/>
  <c r="F1229" i="1"/>
  <c r="F1042" i="1"/>
  <c r="F1181" i="1"/>
  <c r="F539" i="1"/>
  <c r="F693" i="1"/>
  <c r="F79" i="1"/>
  <c r="F602" i="1"/>
  <c r="F181" i="1"/>
  <c r="F992" i="1"/>
  <c r="F474" i="1"/>
  <c r="F354" i="1"/>
  <c r="F1064" i="1"/>
  <c r="F1153" i="1"/>
  <c r="F831" i="1"/>
  <c r="F36" i="1"/>
  <c r="F757" i="1"/>
  <c r="F17" i="1"/>
  <c r="F399" i="1"/>
  <c r="F810" i="1"/>
  <c r="F615" i="1"/>
  <c r="F1033" i="1"/>
  <c r="F879" i="1"/>
  <c r="F821" i="1"/>
  <c r="F1156" i="1"/>
  <c r="F845" i="1"/>
  <c r="F440" i="1"/>
  <c r="F1157" i="1"/>
  <c r="F947" i="1"/>
  <c r="F92" i="1"/>
  <c r="F242" i="1"/>
  <c r="F223" i="1"/>
  <c r="F770" i="1"/>
  <c r="F1043" i="1"/>
  <c r="F86" i="1"/>
  <c r="F1131" i="1"/>
  <c r="F901" i="1"/>
  <c r="F1111" i="1"/>
  <c r="F11" i="1"/>
  <c r="F883" i="1"/>
  <c r="F937" i="1"/>
  <c r="F563" i="1"/>
  <c r="F81" i="1"/>
  <c r="F233" i="1"/>
  <c r="F829" i="1"/>
  <c r="F5" i="1"/>
  <c r="F62" i="1"/>
  <c r="F33" i="1"/>
  <c r="F105" i="1"/>
  <c r="F931" i="1"/>
  <c r="F188" i="1"/>
  <c r="B950" i="2" a="1"/>
  <c r="B950" i="2" s="1"/>
  <c r="B447" i="2" a="1"/>
  <c r="B447" i="2" s="1"/>
  <c r="B348" i="2" a="1"/>
  <c r="B348" i="2" s="1"/>
  <c r="B341" i="2" a="1"/>
  <c r="B341" i="2" s="1"/>
  <c r="F858" i="1"/>
  <c r="F248" i="1"/>
  <c r="F1315" i="1"/>
  <c r="F981" i="1"/>
  <c r="F1024" i="1"/>
  <c r="F187" i="1"/>
  <c r="F825" i="1"/>
  <c r="F765" i="1"/>
  <c r="F14" i="1"/>
  <c r="F927" i="1"/>
  <c r="F751" i="1"/>
  <c r="F258" i="1"/>
  <c r="F755" i="1"/>
  <c r="F214" i="1"/>
  <c r="F192" i="1"/>
  <c r="F316" i="1"/>
  <c r="F712" i="1"/>
  <c r="F848" i="1"/>
  <c r="F714" i="1"/>
  <c r="F204" i="1"/>
  <c r="F689" i="1"/>
  <c r="F665" i="1"/>
  <c r="F243" i="1"/>
  <c r="F1269" i="1"/>
  <c r="F295" i="1"/>
  <c r="F155" i="1"/>
  <c r="F550" i="1"/>
  <c r="F1031" i="1"/>
  <c r="F217" i="1"/>
  <c r="F1034" i="1"/>
  <c r="F521" i="1"/>
  <c r="F313" i="1"/>
  <c r="F735" i="1"/>
  <c r="F919" i="1"/>
  <c r="F102" i="1"/>
  <c r="F1207" i="1"/>
  <c r="F1089" i="1"/>
  <c r="F880" i="1"/>
  <c r="F896" i="1"/>
  <c r="F1230" i="1"/>
  <c r="F767" i="1"/>
  <c r="F1280" i="1"/>
  <c r="F402" i="1"/>
  <c r="F305" i="1"/>
  <c r="F468" i="1"/>
  <c r="F1010" i="1"/>
  <c r="F1286" i="1"/>
  <c r="F907" i="1"/>
  <c r="F1001" i="1"/>
  <c r="F1110" i="1"/>
  <c r="F1094" i="1"/>
  <c r="F855" i="1"/>
  <c r="F278" i="1"/>
  <c r="F760" i="1"/>
  <c r="F1194" i="1"/>
  <c r="F1009" i="1"/>
  <c r="F137" i="1"/>
  <c r="F796" i="1"/>
  <c r="F775" i="1"/>
  <c r="F1062" i="1"/>
  <c r="F983" i="1"/>
  <c r="F1198" i="1"/>
  <c r="F95" i="1"/>
  <c r="F1190" i="1"/>
  <c r="F213" i="1"/>
  <c r="F622" i="1"/>
  <c r="F664" i="1"/>
  <c r="F1208" i="1"/>
  <c r="F147" i="1"/>
  <c r="F1162" i="1"/>
  <c r="F154" i="1"/>
  <c r="F607" i="1"/>
  <c r="F850" i="1"/>
  <c r="F1014" i="1"/>
  <c r="F929" i="1"/>
  <c r="F687" i="1"/>
  <c r="F397" i="1"/>
  <c r="F996" i="1"/>
  <c r="F971" i="1"/>
  <c r="F989" i="1"/>
  <c r="F166" i="1"/>
  <c r="B835" i="2" a="1"/>
  <c r="B835" i="2" s="1"/>
  <c r="B466" i="2" a="1"/>
  <c r="B466" i="2" s="1"/>
  <c r="B316" i="2" a="1"/>
  <c r="B316" i="2" s="1"/>
  <c r="B323" i="2" a="1"/>
  <c r="B323" i="2" s="1"/>
  <c r="F74" i="1"/>
  <c r="F460" i="1"/>
  <c r="F917" i="1"/>
  <c r="F98" i="1"/>
  <c r="F679" i="1"/>
  <c r="F1088" i="1"/>
  <c r="F723" i="1"/>
  <c r="F1023" i="1"/>
  <c r="F1297" i="1"/>
  <c r="F1129" i="1"/>
  <c r="F152" i="1"/>
  <c r="F1186" i="1"/>
  <c r="F296" i="1"/>
  <c r="F231" i="1"/>
  <c r="F666" i="1"/>
  <c r="F970" i="1"/>
  <c r="F149" i="1"/>
  <c r="F110" i="1"/>
  <c r="F1082" i="1"/>
  <c r="F133" i="1"/>
  <c r="F1075" i="1"/>
  <c r="F739" i="1"/>
  <c r="F456" i="1"/>
  <c r="F1288" i="1"/>
  <c r="F1036" i="1"/>
  <c r="F13" i="1"/>
  <c r="F966" i="1"/>
  <c r="F1074" i="1"/>
  <c r="F118" i="1"/>
  <c r="F636" i="1"/>
  <c r="F1248" i="1"/>
  <c r="F867" i="1"/>
  <c r="F559" i="1"/>
  <c r="F283" i="1"/>
  <c r="F54" i="1"/>
  <c r="F128" i="1"/>
  <c r="F284" i="1"/>
  <c r="F8" i="1"/>
  <c r="F922" i="1"/>
  <c r="F553" i="1"/>
  <c r="F871" i="1"/>
  <c r="F140" i="1"/>
  <c r="F625" i="1"/>
  <c r="F574" i="1"/>
  <c r="F1264" i="1"/>
  <c r="F269" i="1"/>
  <c r="F427" i="1"/>
  <c r="F969" i="1"/>
  <c r="F817" i="1"/>
  <c r="F844" i="1"/>
  <c r="F1271" i="1"/>
  <c r="F1150" i="1"/>
  <c r="F390" i="1"/>
  <c r="F747" i="1"/>
  <c r="F946" i="1"/>
  <c r="F1063" i="1"/>
  <c r="F211" i="1"/>
  <c r="F589" i="1"/>
  <c r="F1098" i="1"/>
  <c r="F797" i="1"/>
  <c r="F430" i="1"/>
  <c r="F334" i="1"/>
  <c r="F548" i="1"/>
  <c r="F859" i="1"/>
  <c r="F743" i="1"/>
  <c r="F485" i="1"/>
  <c r="F1070" i="1"/>
  <c r="F285" i="1"/>
  <c r="F1112" i="1"/>
  <c r="F1147" i="1"/>
  <c r="F227" i="1"/>
  <c r="F736" i="1"/>
  <c r="F780" i="1"/>
  <c r="B63" i="5" a="1"/>
  <c r="B63" i="5" s="1"/>
  <c r="F820" i="1"/>
  <c r="F94" i="1"/>
  <c r="F29" i="1"/>
  <c r="F933" i="1"/>
  <c r="B362" i="2" a="1"/>
  <c r="B362" i="2" s="1"/>
  <c r="B526" i="2" a="1"/>
  <c r="B526" i="2" s="1"/>
  <c r="B89" i="2" a="1"/>
  <c r="B89" i="2" s="1"/>
  <c r="B309" i="2" a="1"/>
  <c r="B309" i="2" s="1"/>
  <c r="F255" i="1"/>
  <c r="F31" i="1"/>
  <c r="F281" i="1"/>
  <c r="F151" i="1"/>
  <c r="F915" i="1"/>
  <c r="F1250" i="1"/>
  <c r="F658" i="1"/>
  <c r="F1206" i="1"/>
  <c r="F1354" i="1"/>
  <c r="F644" i="1"/>
  <c r="F604" i="1"/>
  <c r="F1188" i="1"/>
  <c r="F642" i="1"/>
  <c r="F65" i="1"/>
  <c r="F866" i="1"/>
  <c r="F942" i="1"/>
  <c r="F588" i="1"/>
  <c r="F1142" i="1"/>
  <c r="F1044" i="1"/>
  <c r="F282" i="1"/>
  <c r="F593" i="1"/>
  <c r="F229" i="1"/>
  <c r="F1276" i="1"/>
  <c r="F446" i="1"/>
  <c r="F618" i="1"/>
  <c r="F274" i="1"/>
  <c r="F547" i="1"/>
  <c r="F393" i="1"/>
  <c r="F986" i="1"/>
  <c r="F290" i="1"/>
  <c r="F1053" i="1"/>
  <c r="F1262" i="1"/>
  <c r="F568" i="1"/>
  <c r="F592" i="1"/>
  <c r="F300" i="1"/>
  <c r="F1027" i="1"/>
  <c r="F1227" i="1"/>
  <c r="F364" i="1"/>
  <c r="F586" i="1"/>
  <c r="F705" i="1"/>
  <c r="F425" i="1"/>
  <c r="F500" i="1"/>
  <c r="F199" i="1"/>
  <c r="F704" i="1"/>
  <c r="F1178" i="1"/>
  <c r="F1054" i="1"/>
  <c r="F948" i="1"/>
  <c r="F856" i="1"/>
  <c r="F786" i="1"/>
  <c r="F376" i="1"/>
  <c r="F232" i="1"/>
  <c r="F1202" i="1"/>
  <c r="F957" i="1"/>
  <c r="F251" i="1"/>
  <c r="F261" i="1"/>
  <c r="F515" i="1"/>
  <c r="F398" i="1"/>
  <c r="F674" i="1"/>
  <c r="F1239" i="1"/>
  <c r="F639" i="1"/>
  <c r="F394" i="1"/>
  <c r="F270" i="1"/>
  <c r="F836" i="1"/>
  <c r="F681" i="1"/>
  <c r="F304" i="1"/>
  <c r="F936" i="1"/>
  <c r="F193" i="1"/>
  <c r="F949" i="1"/>
  <c r="F1216" i="1"/>
  <c r="F247" i="1"/>
  <c r="F220" i="1"/>
  <c r="F1204" i="1"/>
  <c r="F815" i="1"/>
  <c r="F1232" i="1"/>
  <c r="F517" i="1"/>
  <c r="F280" i="1"/>
  <c r="F1324" i="1"/>
  <c r="F445" i="1"/>
  <c r="F623" i="1"/>
  <c r="F870" i="1"/>
  <c r="B198" i="2" a="1"/>
  <c r="B198" i="2" s="1"/>
  <c r="B448" i="2" a="1"/>
  <c r="B448" i="2" s="1"/>
  <c r="B329" i="2" a="1"/>
  <c r="B329" i="2" s="1"/>
  <c r="B98" i="2" a="1"/>
  <c r="B98" i="2" s="1"/>
  <c r="F104" i="1"/>
  <c r="F964" i="1"/>
  <c r="F462" i="1"/>
  <c r="F122" i="1"/>
  <c r="F19" i="1"/>
  <c r="F464" i="1"/>
  <c r="F115" i="1"/>
  <c r="F56" i="1"/>
  <c r="F973" i="1"/>
  <c r="F764" i="1"/>
  <c r="F99" i="1"/>
  <c r="F590" i="1"/>
  <c r="F960" i="1"/>
  <c r="F913" i="1"/>
  <c r="F542" i="1"/>
  <c r="F569" i="1"/>
  <c r="F346" i="1"/>
  <c r="F449" i="1"/>
  <c r="F708" i="1"/>
  <c r="F1016" i="1"/>
  <c r="F352" i="1"/>
  <c r="F135" i="1"/>
  <c r="F552" i="1"/>
  <c r="F606" i="1"/>
  <c r="F683" i="1"/>
  <c r="F1197" i="1"/>
  <c r="F348" i="1"/>
  <c r="F624" i="1"/>
  <c r="F51" i="1"/>
  <c r="F401" i="1"/>
  <c r="F165" i="1"/>
  <c r="F383" i="1"/>
  <c r="F1268" i="1"/>
  <c r="F540" i="1"/>
  <c r="F762" i="1"/>
  <c r="F1008" i="1"/>
  <c r="F58" i="1"/>
  <c r="F178" i="1"/>
  <c r="F1068" i="1"/>
  <c r="F891" i="1"/>
  <c r="F1210" i="1"/>
  <c r="F910" i="1"/>
  <c r="I2" i="1" a="1"/>
  <c r="I2" i="1" s="1"/>
  <c r="F68" i="1"/>
  <c r="F230" i="1"/>
  <c r="F737" i="1"/>
  <c r="F1035" i="1"/>
  <c r="F808" i="1"/>
  <c r="F395" i="1"/>
  <c r="F10" i="1"/>
  <c r="F1316" i="1"/>
  <c r="F620" i="1"/>
  <c r="F638" i="1"/>
  <c r="F1021" i="1"/>
  <c r="F1045" i="1"/>
  <c r="F1141" i="1"/>
  <c r="F321" i="1"/>
  <c r="F1177" i="1"/>
  <c r="F125" i="1"/>
  <c r="F1307" i="1"/>
  <c r="F852" i="1"/>
  <c r="F470" i="1"/>
  <c r="F341" i="1"/>
  <c r="F488" i="1"/>
  <c r="F1330" i="1"/>
  <c r="F240" i="1"/>
  <c r="F288" i="1"/>
  <c r="F1026" i="1"/>
  <c r="F1348" i="1"/>
  <c r="F37" i="1"/>
  <c r="F806" i="1"/>
  <c r="F289" i="1"/>
  <c r="F24" i="1"/>
  <c r="F1073" i="1"/>
  <c r="F822" i="1"/>
  <c r="F34" i="1"/>
  <c r="F406" i="1"/>
  <c r="F1093" i="1"/>
  <c r="F952" i="1"/>
  <c r="B808" i="2" a="1"/>
  <c r="B808" i="2" s="1"/>
  <c r="B851" i="2" a="1"/>
  <c r="B851" i="2" s="1"/>
  <c r="C796" i="2" a="1"/>
  <c r="C796" i="2" s="1"/>
  <c r="C887" i="2" a="1"/>
  <c r="C887" i="2" s="1"/>
  <c r="B722" i="2" a="1"/>
  <c r="B722" i="2" s="1"/>
  <c r="B815" i="2" a="1"/>
  <c r="B815" i="2" s="1"/>
  <c r="B1167" i="2" a="1"/>
  <c r="B1167" i="2" s="1"/>
  <c r="B873" i="2" a="1"/>
  <c r="B873" i="2" s="1"/>
  <c r="B772" i="2" a="1"/>
  <c r="B772" i="2" s="1"/>
  <c r="B918" i="2" a="1"/>
  <c r="B918" i="2" s="1"/>
  <c r="B787" i="2" a="1"/>
  <c r="B787" i="2" s="1"/>
  <c r="C1198" i="2" a="1"/>
  <c r="C1198" i="2" s="1"/>
  <c r="B752" i="2" a="1"/>
  <c r="B752" i="2" s="1"/>
  <c r="B1221" i="2" a="1"/>
  <c r="B1221" i="2" s="1"/>
  <c r="B864" i="2" a="1"/>
  <c r="B864" i="2" s="1"/>
  <c r="B812" i="2" a="1"/>
  <c r="B812" i="2" s="1"/>
  <c r="C765" i="2" a="1"/>
  <c r="C765" i="2" s="1"/>
  <c r="B883" i="2" a="1"/>
  <c r="B883" i="2" s="1"/>
  <c r="B721" i="2" a="1"/>
  <c r="B721" i="2" s="1"/>
  <c r="B792" i="2" a="1"/>
  <c r="B792" i="2" s="1"/>
  <c r="B833" i="2" a="1"/>
  <c r="B833" i="2" s="1"/>
  <c r="B890" i="2" a="1"/>
  <c r="B890" i="2" s="1"/>
  <c r="B774" i="2" a="1"/>
  <c r="B774" i="2" s="1"/>
  <c r="B942" i="2" a="1"/>
  <c r="B942" i="2" s="1"/>
  <c r="B1231" i="2" a="1"/>
  <c r="B1231" i="2" s="1"/>
  <c r="B1169" i="2" a="1"/>
  <c r="B1169" i="2" s="1"/>
  <c r="B1181" i="2" a="1"/>
  <c r="B1181" i="2" s="1"/>
  <c r="B930" i="2" a="1"/>
  <c r="B930" i="2" s="1"/>
  <c r="B861" i="2" a="1"/>
  <c r="B861" i="2" s="1"/>
  <c r="B782" i="2" a="1"/>
  <c r="B782" i="2" s="1"/>
  <c r="C847" i="2" a="1"/>
  <c r="C847" i="2" s="1"/>
  <c r="B832" i="2" a="1"/>
  <c r="B832" i="2" s="1"/>
  <c r="B891" i="2" a="1"/>
  <c r="B891" i="2" s="1"/>
  <c r="C1215" i="2" a="1"/>
  <c r="C1215" i="2" s="1"/>
  <c r="B766" i="2" a="1"/>
  <c r="B766" i="2" s="1"/>
  <c r="B844" i="2" a="1"/>
  <c r="B844" i="2" s="1"/>
  <c r="C1193" i="2" a="1"/>
  <c r="C1193" i="2" s="1"/>
  <c r="B778" i="2" a="1"/>
  <c r="B778" i="2" s="1"/>
  <c r="B817" i="2" a="1"/>
  <c r="B817" i="2" s="1"/>
  <c r="C862" i="2" a="1"/>
  <c r="C862" i="2" s="1"/>
  <c r="B1207" i="2" a="1"/>
  <c r="B1207" i="2" s="1"/>
  <c r="B780" i="2" a="1"/>
  <c r="B780" i="2" s="1"/>
  <c r="B931" i="2" a="1"/>
  <c r="B931" i="2" s="1"/>
  <c r="B915" i="2" a="1"/>
  <c r="B915" i="2" s="1"/>
  <c r="B925" i="2" a="1"/>
  <c r="B925" i="2" s="1"/>
  <c r="C848" i="2" a="1"/>
  <c r="C848" i="2" s="1"/>
  <c r="C1194" i="2" a="1"/>
  <c r="C1194" i="2" s="1"/>
  <c r="C1200" i="2" a="1"/>
  <c r="C1200" i="2" s="1"/>
  <c r="B731" i="2" a="1"/>
  <c r="B731" i="2" s="1"/>
  <c r="B886" i="2" a="1"/>
  <c r="B886" i="2" s="1"/>
  <c r="B1182" i="2" a="1"/>
  <c r="B1182" i="2" s="1"/>
  <c r="B799" i="2" a="1"/>
  <c r="B799" i="2" s="1"/>
  <c r="B740" i="2" a="1"/>
  <c r="B740" i="2" s="1"/>
  <c r="C931" i="2" a="1"/>
  <c r="C931" i="2" s="1"/>
  <c r="C1195" i="2" a="1"/>
  <c r="C1195" i="2" s="1"/>
  <c r="B874" i="2" a="1"/>
  <c r="B874" i="2" s="1"/>
  <c r="B896" i="2" a="1"/>
  <c r="B896" i="2" s="1"/>
  <c r="B1173" i="2" a="1"/>
  <c r="B1173" i="2" s="1"/>
  <c r="B714" i="2" a="1"/>
  <c r="B714" i="2" s="1"/>
  <c r="B941" i="2" a="1"/>
  <c r="B941" i="2" s="1"/>
  <c r="B943" i="2" a="1"/>
  <c r="B943" i="2" s="1"/>
  <c r="B934" i="2" a="1"/>
  <c r="B934" i="2" s="1"/>
  <c r="B893" i="2" a="1"/>
  <c r="B893" i="2" s="1"/>
  <c r="B840" i="2" a="1"/>
  <c r="B840" i="2" s="1"/>
  <c r="B917" i="2" a="1"/>
  <c r="B917" i="2" s="1"/>
  <c r="B1183" i="2" a="1"/>
  <c r="B1183" i="2" s="1"/>
  <c r="B926" i="2" a="1"/>
  <c r="B926" i="2" s="1"/>
  <c r="C1196" i="2" a="1"/>
  <c r="C1196" i="2" s="1"/>
  <c r="C1201" i="2" a="1"/>
  <c r="C1201" i="2" s="1"/>
  <c r="B755" i="2" a="1"/>
  <c r="B755" i="2" s="1"/>
  <c r="B718" i="2" a="1"/>
  <c r="B718" i="2" s="1"/>
  <c r="B898" i="2" a="1"/>
  <c r="B898" i="2" s="1"/>
  <c r="B1174" i="2" a="1"/>
  <c r="B1174" i="2" s="1"/>
  <c r="B786" i="2" a="1"/>
  <c r="B786" i="2" s="1"/>
  <c r="B932" i="2" a="1"/>
  <c r="B932" i="2" s="1"/>
  <c r="D1202" i="1"/>
  <c r="E1202" i="1"/>
  <c r="C1202" i="2" s="1" a="1"/>
  <c r="C1202" i="2" s="1"/>
  <c r="B899" i="2" a="1"/>
  <c r="B899" i="2" s="1"/>
  <c r="B836" i="2" a="1"/>
  <c r="B836" i="2" s="1"/>
  <c r="C1213" i="2" a="1"/>
  <c r="C1213" i="2" s="1"/>
  <c r="B916" i="2" a="1"/>
  <c r="B916" i="2" s="1"/>
  <c r="B1175" i="2" a="1"/>
  <c r="B1175" i="2" s="1"/>
  <c r="B1184" i="2" a="1"/>
  <c r="B1184" i="2" s="1"/>
  <c r="B911" i="2" a="1"/>
  <c r="B911" i="2" s="1"/>
  <c r="B1205" i="2" a="1"/>
  <c r="B1205" i="2" s="1"/>
  <c r="B734" i="2" a="1"/>
  <c r="B734" i="2" s="1"/>
  <c r="B736" i="2" a="1"/>
  <c r="B736" i="2" s="1"/>
  <c r="B789" i="2" a="1"/>
  <c r="B789" i="2" s="1"/>
  <c r="B795" i="2" a="1"/>
  <c r="B795" i="2" s="1"/>
  <c r="B818" i="2" a="1"/>
  <c r="B818" i="2" s="1"/>
  <c r="B758" i="2" a="1"/>
  <c r="B758" i="2" s="1"/>
  <c r="B852" i="2" a="1"/>
  <c r="B852" i="2" s="1"/>
  <c r="C1197" i="2" a="1"/>
  <c r="C1197" i="2" s="1"/>
  <c r="B1216" i="2" a="1"/>
  <c r="B1216" i="2" s="1"/>
  <c r="C716" i="2" a="1"/>
  <c r="C716" i="2" s="1"/>
  <c r="B732" i="2" a="1"/>
  <c r="B732" i="2" s="1"/>
  <c r="B1230" i="2" a="1"/>
  <c r="B1230" i="2" s="1"/>
  <c r="B716" i="2" a="1"/>
  <c r="B716" i="2" s="1"/>
  <c r="B1165" i="2" a="1"/>
  <c r="B1165" i="2" s="1"/>
  <c r="C1189" i="2" a="1"/>
  <c r="C1189" i="2" s="1"/>
  <c r="C839" i="2" a="1"/>
  <c r="C839" i="2" s="1"/>
  <c r="B750" i="2" a="1"/>
  <c r="B750" i="2" s="1"/>
  <c r="B823" i="2" a="1"/>
  <c r="B823" i="2" s="1"/>
  <c r="B745" i="2" a="1"/>
  <c r="B745" i="2" s="1"/>
  <c r="B756" i="2" a="1"/>
  <c r="B756" i="2" s="1"/>
  <c r="B717" i="2" a="1"/>
  <c r="B717" i="2" s="1"/>
  <c r="B830" i="2" a="1"/>
  <c r="B830" i="2" s="1"/>
  <c r="B1176" i="2" a="1"/>
  <c r="B1176" i="2" s="1"/>
  <c r="B914" i="2" a="1"/>
  <c r="B914" i="2" s="1"/>
  <c r="B1177" i="2" a="1"/>
  <c r="B1177" i="2" s="1"/>
  <c r="B850" i="2" a="1"/>
  <c r="B850" i="2" s="1"/>
  <c r="B1218" i="2" a="1"/>
  <c r="B1218" i="2" s="1"/>
  <c r="B1178" i="2" a="1"/>
  <c r="B1178" i="2" s="1"/>
  <c r="B912" i="2" a="1"/>
  <c r="B912" i="2" s="1"/>
  <c r="B841" i="2" a="1"/>
  <c r="B841" i="2" s="1"/>
  <c r="B1204" i="2" a="1"/>
  <c r="B1204" i="2" s="1"/>
  <c r="B924" i="2" a="1"/>
  <c r="B924" i="2" s="1"/>
  <c r="B927" i="2" a="1"/>
  <c r="B927" i="2" s="1"/>
  <c r="B939" i="2" a="1"/>
  <c r="B939" i="2" s="1"/>
  <c r="B878" i="2" a="1"/>
  <c r="B878" i="2" s="1"/>
  <c r="B1192" i="2" a="1"/>
  <c r="B1192" i="2" s="1"/>
  <c r="B1166" i="2" a="1"/>
  <c r="B1166" i="2" s="1"/>
  <c r="B1179" i="2" a="1"/>
  <c r="B1179" i="2" s="1"/>
  <c r="B913" i="2" a="1"/>
  <c r="B913" i="2" s="1"/>
  <c r="B1189" i="2" a="1"/>
  <c r="B1189" i="2" s="1"/>
  <c r="B1206" i="2" a="1"/>
  <c r="B1206" i="2" s="1"/>
  <c r="B839" i="2" a="1"/>
  <c r="B839" i="2" s="1"/>
  <c r="B928" i="2" a="1"/>
  <c r="B928" i="2" s="1"/>
  <c r="B712" i="2" a="1"/>
  <c r="B712" i="2" s="1"/>
  <c r="B764" i="2" a="1"/>
  <c r="B764" i="2" s="1"/>
  <c r="B829" i="2" a="1"/>
  <c r="B829" i="2" s="1"/>
  <c r="B876" i="2" a="1"/>
  <c r="B876" i="2" s="1"/>
  <c r="B1185" i="2" a="1"/>
  <c r="B1185" i="2" s="1"/>
  <c r="E1199" i="1"/>
  <c r="C1199" i="2" s="1" a="1"/>
  <c r="C1199" i="2" s="1"/>
  <c r="B1203" i="2" a="1"/>
  <c r="B1203" i="2" s="1"/>
  <c r="C1191" i="2" a="1"/>
  <c r="C1191" i="2" s="1"/>
  <c r="B1180" i="2" a="1"/>
  <c r="B1180" i="2" s="1"/>
  <c r="B929" i="2" a="1"/>
  <c r="B929" i="2" s="1"/>
  <c r="B859" i="2" a="1"/>
  <c r="B859" i="2" s="1"/>
  <c r="B877" i="2" a="1"/>
  <c r="B877" i="2" s="1"/>
  <c r="B738" i="2" a="1"/>
  <c r="B738" i="2" s="1"/>
  <c r="B884" i="2" a="1"/>
  <c r="B884" i="2" s="1"/>
  <c r="B882" i="2" a="1"/>
  <c r="B882" i="2" s="1"/>
  <c r="B1168" i="2" a="1"/>
  <c r="B1168" i="2" s="1"/>
  <c r="B791" i="2" a="1"/>
  <c r="B791" i="2" s="1"/>
  <c r="C861" i="2" a="1"/>
  <c r="C861" i="2" s="1"/>
  <c r="B728" i="2" a="1"/>
  <c r="B728" i="2" s="1"/>
  <c r="C782" i="2" a="1"/>
  <c r="C782" i="2" s="1"/>
  <c r="B933" i="2" a="1"/>
  <c r="B933" i="2" s="1"/>
  <c r="B910" i="2" a="1"/>
  <c r="B910" i="2" s="1"/>
  <c r="B68" i="2" a="1"/>
  <c r="B68" i="2" s="1"/>
  <c r="B612" i="2" a="1"/>
  <c r="B612" i="2" s="1"/>
  <c r="B973" i="2" a="1"/>
  <c r="B973" i="2" s="1"/>
  <c r="B510" i="2" a="1"/>
  <c r="B510" i="2" s="1"/>
  <c r="B681" i="2" a="1"/>
  <c r="B681" i="2" s="1"/>
  <c r="C352" i="2" a="1"/>
  <c r="C352" i="2" s="1"/>
  <c r="B1097" i="2" a="1"/>
  <c r="B1097" i="2" s="1"/>
  <c r="B1017" i="2" a="1"/>
  <c r="B1017" i="2" s="1"/>
  <c r="B897" i="2" a="1"/>
  <c r="B897" i="2" s="1"/>
  <c r="B1081" i="2" a="1"/>
  <c r="B1081" i="2" s="1"/>
  <c r="C274" i="2" a="1"/>
  <c r="C274" i="2" s="1"/>
  <c r="B964" i="2" a="1"/>
  <c r="B964" i="2" s="1"/>
  <c r="B671" i="2" a="1"/>
  <c r="B671" i="2" s="1"/>
  <c r="B540" i="2" a="1"/>
  <c r="B540" i="2" s="1"/>
  <c r="C155" i="2" a="1"/>
  <c r="C155" i="2" s="1"/>
  <c r="B382" i="2" a="1"/>
  <c r="B382" i="2" s="1"/>
  <c r="B659" i="2" a="1"/>
  <c r="B659" i="2" s="1"/>
  <c r="B952" i="2" a="1"/>
  <c r="B952" i="2" s="1"/>
  <c r="B575" i="2" a="1"/>
  <c r="B575" i="2" s="1"/>
  <c r="B395" i="2" a="1"/>
  <c r="B395" i="2" s="1"/>
  <c r="C483" i="2" a="1"/>
  <c r="C483" i="2" s="1"/>
  <c r="B497" i="2" a="1"/>
  <c r="B497" i="2" s="1"/>
  <c r="C100" i="2" a="1"/>
  <c r="C100" i="2" s="1"/>
  <c r="C227" i="2" a="1"/>
  <c r="C227" i="2" s="1"/>
  <c r="B674" i="2" a="1"/>
  <c r="B674" i="2" s="1"/>
  <c r="B454" i="2" a="1"/>
  <c r="B454" i="2" s="1"/>
  <c r="C8" i="2" a="1"/>
  <c r="C8" i="2" s="1"/>
  <c r="C61" i="2" a="1"/>
  <c r="C61" i="2" s="1"/>
  <c r="B518" i="2" a="1"/>
  <c r="B518" i="2" s="1"/>
  <c r="B530" i="2" a="1"/>
  <c r="B530" i="2" s="1"/>
  <c r="B1256" i="2" a="1"/>
  <c r="B1256" i="2" s="1"/>
  <c r="B1267" i="2" a="1"/>
  <c r="B1267" i="2" s="1"/>
  <c r="C260" i="2" a="1"/>
  <c r="C260" i="2" s="1"/>
  <c r="B998" i="2" a="1"/>
  <c r="B998" i="2" s="1"/>
  <c r="C14" i="2" a="1"/>
  <c r="C14" i="2" s="1"/>
  <c r="B1072" i="2" a="1"/>
  <c r="B1072" i="2" s="1"/>
  <c r="B1233" i="2" a="1"/>
  <c r="B1233" i="2" s="1"/>
  <c r="B666" i="2" a="1"/>
  <c r="B666" i="2" s="1"/>
  <c r="B1261" i="2" a="1"/>
  <c r="B1261" i="2" s="1"/>
  <c r="B1060" i="2" a="1"/>
  <c r="B1060" i="2" s="1"/>
  <c r="B1126" i="2" a="1"/>
  <c r="B1126" i="2" s="1"/>
  <c r="B648" i="2" a="1"/>
  <c r="B648" i="2" s="1"/>
  <c r="C1263" i="2" a="1"/>
  <c r="C1263" i="2" s="1"/>
  <c r="B865" i="2" a="1"/>
  <c r="B865" i="2" s="1"/>
  <c r="B986" i="2" a="1"/>
  <c r="B986" i="2" s="1"/>
  <c r="B1006" i="2" a="1"/>
  <c r="B1006" i="2" s="1"/>
  <c r="B1037" i="2" a="1"/>
  <c r="B1037" i="2" s="1"/>
  <c r="B633" i="2" a="1"/>
  <c r="B633" i="2" s="1"/>
  <c r="B457" i="2" a="1"/>
  <c r="B457" i="2" s="1"/>
  <c r="B277" i="2" a="1"/>
  <c r="B277" i="2" s="1"/>
  <c r="B10" i="2" a="1"/>
  <c r="B10" i="2" s="1"/>
  <c r="B476" i="2" a="1"/>
  <c r="B476" i="2" s="1"/>
  <c r="B239" i="2" a="1"/>
  <c r="B239" i="2" s="1"/>
  <c r="B27" i="2" a="1"/>
  <c r="B27" i="2" s="1"/>
  <c r="B586" i="2" a="1"/>
  <c r="B586" i="2" s="1"/>
  <c r="B374" i="2" a="1"/>
  <c r="B374" i="2" s="1"/>
  <c r="B114" i="2" a="1"/>
  <c r="B114" i="2" s="1"/>
  <c r="B353" i="2" a="1"/>
  <c r="B353" i="2" s="1"/>
  <c r="B132" i="2" a="1"/>
  <c r="B132" i="2" s="1"/>
  <c r="B176" i="2" a="1"/>
  <c r="B176" i="2" s="1"/>
  <c r="B245" i="2" a="1"/>
  <c r="B245" i="2" s="1"/>
  <c r="B262" i="2" a="1"/>
  <c r="B262" i="2" s="1"/>
  <c r="B212" i="2" a="1"/>
  <c r="B212" i="2" s="1"/>
  <c r="B77" i="2" a="1"/>
  <c r="B77" i="2" s="1"/>
  <c r="B385" i="2" a="1"/>
  <c r="B385" i="2" s="1"/>
  <c r="B1034" i="2" a="1"/>
  <c r="B1034" i="2" s="1"/>
  <c r="B708" i="2" a="1"/>
  <c r="B708" i="2" s="1"/>
  <c r="B711" i="2" a="1"/>
  <c r="B711" i="2" s="1"/>
  <c r="B1053" i="2" a="1"/>
  <c r="B1053" i="2" s="1"/>
  <c r="B290" i="2" a="1"/>
  <c r="B290" i="2" s="1"/>
  <c r="B675" i="2" a="1"/>
  <c r="B675" i="2" s="1"/>
  <c r="B1062" i="2" a="1"/>
  <c r="B1062" i="2" s="1"/>
  <c r="B1051" i="2" a="1"/>
  <c r="B1051" i="2" s="1"/>
  <c r="B1084" i="2" a="1"/>
  <c r="B1084" i="2" s="1"/>
  <c r="B984" i="2" a="1"/>
  <c r="B984" i="2" s="1"/>
  <c r="B527" i="2" a="1"/>
  <c r="B527" i="2" s="1"/>
  <c r="B604" i="2" a="1"/>
  <c r="B604" i="2" s="1"/>
  <c r="B587" i="2" a="1"/>
  <c r="B587" i="2" s="1"/>
  <c r="B801" i="2" a="1"/>
  <c r="B801" i="2" s="1"/>
  <c r="B990" i="2" a="1"/>
  <c r="B990" i="2" s="1"/>
  <c r="C397" i="2" a="1"/>
  <c r="C397" i="2" s="1"/>
  <c r="C854" i="2" a="1"/>
  <c r="C854" i="2" s="1"/>
  <c r="C298" i="2" a="1"/>
  <c r="C298" i="2" s="1"/>
  <c r="C38" i="2" a="1"/>
  <c r="C38" i="2" s="1"/>
  <c r="C15" i="2" a="1"/>
  <c r="C15" i="2" s="1"/>
  <c r="C1066" i="2" a="1"/>
  <c r="C1066" i="2" s="1"/>
  <c r="B1143" i="2" a="1"/>
  <c r="B1143" i="2" s="1"/>
  <c r="B435" i="2" a="1"/>
  <c r="B435" i="2" s="1"/>
  <c r="B993" i="2" a="1"/>
  <c r="B993" i="2" s="1"/>
  <c r="B1264" i="2" a="1"/>
  <c r="B1264" i="2" s="1"/>
  <c r="B1250" i="2" a="1"/>
  <c r="B1250" i="2" s="1"/>
  <c r="B534" i="2" a="1"/>
  <c r="B534" i="2" s="1"/>
  <c r="B888" i="2" a="1"/>
  <c r="B888" i="2" s="1"/>
  <c r="B1208" i="2" a="1"/>
  <c r="B1208" i="2" s="1"/>
  <c r="B581" i="2" a="1"/>
  <c r="B581" i="2" s="1"/>
  <c r="B658" i="2" a="1"/>
  <c r="B658" i="2" s="1"/>
  <c r="B951" i="2" a="1"/>
  <c r="B951" i="2" s="1"/>
  <c r="B776" i="2" a="1"/>
  <c r="B776" i="2" s="1"/>
  <c r="B1156" i="2" a="1"/>
  <c r="B1156" i="2" s="1"/>
  <c r="C90" i="2" a="1"/>
  <c r="C90" i="2" s="1"/>
  <c r="B585" i="2" a="1"/>
  <c r="B585" i="2" s="1"/>
  <c r="C286" i="2" a="1"/>
  <c r="C286" i="2" s="1"/>
  <c r="C106" i="2" a="1"/>
  <c r="C106" i="2" s="1"/>
  <c r="D1196" i="1"/>
  <c r="B1196" i="2" s="1" a="1"/>
  <c r="B1196" i="2" s="1"/>
  <c r="B317" i="2" a="1"/>
  <c r="B317" i="2" s="1"/>
  <c r="B117" i="2" a="1"/>
  <c r="B117" i="2" s="1"/>
  <c r="B689" i="2" a="1"/>
  <c r="B689" i="2" s="1"/>
  <c r="B504" i="2" a="1"/>
  <c r="B504" i="2" s="1"/>
  <c r="B265" i="2" a="1"/>
  <c r="B265" i="2" s="1"/>
  <c r="B16" i="2" a="1"/>
  <c r="B16" i="2" s="1"/>
  <c r="B228" i="2" a="1"/>
  <c r="B228" i="2" s="1"/>
  <c r="B25" i="2" a="1"/>
  <c r="B25" i="2" s="1"/>
  <c r="B42" i="2" a="1"/>
  <c r="B42" i="2" s="1"/>
  <c r="B393" i="2" a="1"/>
  <c r="B393" i="2" s="1"/>
  <c r="B429" i="2" a="1"/>
  <c r="B429" i="2" s="1"/>
  <c r="B380" i="2" a="1"/>
  <c r="B380" i="2" s="1"/>
  <c r="B1116" i="2" a="1"/>
  <c r="B1116" i="2" s="1"/>
  <c r="B1263" i="2" a="1"/>
  <c r="B1263" i="2" s="1"/>
  <c r="B646" i="2" a="1"/>
  <c r="B646" i="2" s="1"/>
  <c r="B759" i="2" a="1"/>
  <c r="B759" i="2" s="1"/>
  <c r="B855" i="2" a="1"/>
  <c r="B855" i="2" s="1"/>
  <c r="B810" i="2" a="1"/>
  <c r="B810" i="2" s="1"/>
  <c r="B1075" i="2" a="1"/>
  <c r="B1075" i="2" s="1"/>
  <c r="B1297" i="2" a="1"/>
  <c r="B1297" i="2" s="1"/>
  <c r="B594" i="2" a="1"/>
  <c r="B594" i="2" s="1"/>
  <c r="B624" i="2" a="1"/>
  <c r="B624" i="2" s="1"/>
  <c r="B719" i="2" a="1"/>
  <c r="B719" i="2" s="1"/>
  <c r="B562" i="2" a="1"/>
  <c r="B562" i="2" s="1"/>
  <c r="B1025" i="2" a="1"/>
  <c r="B1025" i="2" s="1"/>
  <c r="B1069" i="2" a="1"/>
  <c r="B1069" i="2" s="1"/>
  <c r="B1144" i="2" a="1"/>
  <c r="B1144" i="2" s="1"/>
  <c r="C19" i="2" a="1"/>
  <c r="C19" i="2" s="1"/>
  <c r="C12" i="2" a="1"/>
  <c r="C12" i="2" s="1"/>
  <c r="B1283" i="2" a="1"/>
  <c r="B1283" i="2" s="1"/>
  <c r="C649" i="2" a="1"/>
  <c r="C649" i="2" s="1"/>
  <c r="B313" i="2" a="1"/>
  <c r="B313" i="2" s="1"/>
  <c r="B299" i="2" a="1"/>
  <c r="B299" i="2" s="1"/>
  <c r="B139" i="2" a="1"/>
  <c r="B139" i="2" s="1"/>
  <c r="B73" i="2" a="1"/>
  <c r="B73" i="2" s="1"/>
  <c r="B361" i="2" a="1"/>
  <c r="B361" i="2" s="1"/>
  <c r="B193" i="2" a="1"/>
  <c r="B193" i="2" s="1"/>
  <c r="B287" i="2" a="1"/>
  <c r="B287" i="2" s="1"/>
  <c r="B66" i="2" a="1"/>
  <c r="B66" i="2" s="1"/>
  <c r="B559" i="2" a="1"/>
  <c r="B559" i="2" s="1"/>
  <c r="B367" i="2" a="1"/>
  <c r="B367" i="2" s="1"/>
  <c r="B126" i="2" a="1"/>
  <c r="B126" i="2" s="1"/>
  <c r="B578" i="2" a="1"/>
  <c r="B578" i="2" s="1"/>
  <c r="B306" i="2" a="1"/>
  <c r="B306" i="2" s="1"/>
  <c r="B107" i="2" a="1"/>
  <c r="B107" i="2" s="1"/>
  <c r="B680" i="2" a="1"/>
  <c r="B680" i="2" s="1"/>
  <c r="B493" i="2" a="1"/>
  <c r="B493" i="2" s="1"/>
  <c r="B255" i="2" a="1"/>
  <c r="B255" i="2" s="1"/>
  <c r="B443" i="2" a="1"/>
  <c r="B443" i="2" s="1"/>
  <c r="B218" i="2" a="1"/>
  <c r="B218" i="2" s="1"/>
  <c r="B15" i="2" a="1"/>
  <c r="B15" i="2" s="1"/>
  <c r="B33" i="2" a="1"/>
  <c r="B33" i="2" s="1"/>
  <c r="B422" i="2" a="1"/>
  <c r="B422" i="2" s="1"/>
  <c r="B46" i="2" a="1"/>
  <c r="B46" i="2" s="1"/>
  <c r="B460" i="2" a="1"/>
  <c r="B460" i="2" s="1"/>
  <c r="B79" i="2" a="1"/>
  <c r="B79" i="2" s="1"/>
  <c r="C32" i="2" a="1"/>
  <c r="C32" i="2" s="1"/>
  <c r="B702" i="2" a="1"/>
  <c r="B702" i="2" s="1"/>
  <c r="B1004" i="2" a="1"/>
  <c r="B1004" i="2" s="1"/>
  <c r="B1010" i="2" a="1"/>
  <c r="B1010" i="2" s="1"/>
  <c r="B676" i="2" a="1"/>
  <c r="B676" i="2" s="1"/>
  <c r="B1063" i="2" a="1"/>
  <c r="B1063" i="2" s="1"/>
  <c r="B1286" i="2" a="1"/>
  <c r="B1286" i="2" s="1"/>
  <c r="B549" i="2" a="1"/>
  <c r="B549" i="2" s="1"/>
  <c r="B546" i="2" a="1"/>
  <c r="B546" i="2" s="1"/>
  <c r="B638" i="2" a="1"/>
  <c r="B638" i="2" s="1"/>
  <c r="B543" i="2" a="1"/>
  <c r="B543" i="2" s="1"/>
  <c r="B1003" i="2" a="1"/>
  <c r="B1003" i="2" s="1"/>
  <c r="B1024" i="2" a="1"/>
  <c r="B1024" i="2" s="1"/>
  <c r="B1134" i="2" a="1"/>
  <c r="B1134" i="2" s="1"/>
  <c r="C7" i="2" a="1"/>
  <c r="C7" i="2" s="1"/>
  <c r="C199" i="2" a="1"/>
  <c r="C199" i="2" s="1"/>
  <c r="C128" i="2" a="1"/>
  <c r="C128" i="2" s="1"/>
  <c r="B1223" i="2" a="1"/>
  <c r="B1223" i="2" s="1"/>
  <c r="B982" i="2" a="1"/>
  <c r="B982" i="2" s="1"/>
  <c r="B1124" i="2" a="1"/>
  <c r="B1124" i="2" s="1"/>
  <c r="B1254" i="2" a="1"/>
  <c r="B1254" i="2" s="1"/>
  <c r="C54" i="2" a="1"/>
  <c r="C54" i="2" s="1"/>
  <c r="C370" i="2" a="1"/>
  <c r="C370" i="2" s="1"/>
  <c r="B240" i="2" a="1"/>
  <c r="B240" i="2" s="1"/>
  <c r="B798" i="2" a="1"/>
  <c r="B798" i="2" s="1"/>
  <c r="B506" i="2" a="1"/>
  <c r="B506" i="2" s="1"/>
  <c r="B337" i="2" a="1"/>
  <c r="B337" i="2" s="1"/>
  <c r="B57" i="2" a="1"/>
  <c r="B57" i="2" s="1"/>
  <c r="B558" i="2" a="1"/>
  <c r="B558" i="2" s="1"/>
  <c r="B276" i="2" a="1"/>
  <c r="B276" i="2" s="1"/>
  <c r="B85" i="2" a="1"/>
  <c r="B85" i="2" s="1"/>
  <c r="B660" i="2" a="1"/>
  <c r="B660" i="2" s="1"/>
  <c r="B474" i="2" a="1"/>
  <c r="B474" i="2" s="1"/>
  <c r="B208" i="2" a="1"/>
  <c r="B208" i="2" s="1"/>
  <c r="B404" i="2" a="1"/>
  <c r="B404" i="2" s="1"/>
  <c r="B177" i="2" a="1"/>
  <c r="B177" i="2" s="1"/>
  <c r="B217" i="2" a="1"/>
  <c r="B217" i="2" s="1"/>
  <c r="B4" i="2" a="1"/>
  <c r="B4" i="2" s="1"/>
  <c r="B100" i="2" a="1"/>
  <c r="B100" i="2" s="1"/>
  <c r="B121" i="2" a="1"/>
  <c r="B121" i="2" s="1"/>
  <c r="B137" i="2" a="1"/>
  <c r="B137" i="2" s="1"/>
  <c r="B629" i="2" a="1"/>
  <c r="B629" i="2" s="1"/>
  <c r="C59" i="2" a="1"/>
  <c r="C59" i="2" s="1"/>
  <c r="B1099" i="2" a="1"/>
  <c r="B1099" i="2" s="1"/>
  <c r="B1151" i="2" a="1"/>
  <c r="B1151" i="2" s="1"/>
  <c r="B615" i="2" a="1"/>
  <c r="B615" i="2" s="1"/>
  <c r="B626" i="2" a="1"/>
  <c r="B626" i="2" s="1"/>
  <c r="B1018" i="2" a="1"/>
  <c r="B1018" i="2" s="1"/>
  <c r="B1226" i="2" a="1"/>
  <c r="B1226" i="2" s="1"/>
  <c r="B1148" i="2" a="1"/>
  <c r="B1148" i="2" s="1"/>
  <c r="B514" i="2" a="1"/>
  <c r="B514" i="2" s="1"/>
  <c r="B607" i="2" a="1"/>
  <c r="B607" i="2" s="1"/>
  <c r="B431" i="2" a="1"/>
  <c r="B431" i="2" s="1"/>
  <c r="B906" i="2" a="1"/>
  <c r="B906" i="2" s="1"/>
  <c r="B788" i="2" a="1"/>
  <c r="B788" i="2" s="1"/>
  <c r="B1068" i="2" a="1"/>
  <c r="B1068" i="2" s="1"/>
  <c r="B1101" i="2" a="1"/>
  <c r="B1101" i="2" s="1"/>
  <c r="B1289" i="2" a="1"/>
  <c r="B1289" i="2" s="1"/>
  <c r="C278" i="2" a="1"/>
  <c r="C278" i="2" s="1"/>
  <c r="D1190" i="1"/>
  <c r="B256" i="2" a="1"/>
  <c r="B256" i="2" s="1"/>
  <c r="B211" i="2" a="1"/>
  <c r="B211" i="2" s="1"/>
  <c r="B496" i="2" a="1"/>
  <c r="B496" i="2" s="1"/>
  <c r="B327" i="2" a="1"/>
  <c r="B327" i="2" s="1"/>
  <c r="B37" i="2" a="1"/>
  <c r="B37" i="2" s="1"/>
  <c r="B547" i="2" a="1"/>
  <c r="B547" i="2" s="1"/>
  <c r="B267" i="2" a="1"/>
  <c r="B267" i="2" s="1"/>
  <c r="B75" i="2" a="1"/>
  <c r="B75" i="2" s="1"/>
  <c r="B650" i="2" a="1"/>
  <c r="B650" i="2" s="1"/>
  <c r="B464" i="2" a="1"/>
  <c r="B464" i="2" s="1"/>
  <c r="B188" i="2" a="1"/>
  <c r="B188" i="2" s="1"/>
  <c r="B384" i="2" a="1"/>
  <c r="B384" i="2" s="1"/>
  <c r="B159" i="2" a="1"/>
  <c r="B159" i="2" s="1"/>
  <c r="B207" i="2" a="1"/>
  <c r="B207" i="2" s="1"/>
  <c r="B13" i="2" a="1"/>
  <c r="B13" i="2" s="1"/>
  <c r="B322" i="2" a="1"/>
  <c r="B322" i="2" s="1"/>
  <c r="B199" i="2" a="1"/>
  <c r="B199" i="2" s="1"/>
  <c r="B289" i="2" a="1"/>
  <c r="B289" i="2" s="1"/>
  <c r="B695" i="2" a="1"/>
  <c r="B695" i="2" s="1"/>
  <c r="B147" i="2" a="1"/>
  <c r="B147" i="2" s="1"/>
  <c r="B160" i="2" a="1"/>
  <c r="B160" i="2" s="1"/>
  <c r="B669" i="2" a="1"/>
  <c r="B669" i="2" s="1"/>
  <c r="B614" i="2" a="1"/>
  <c r="B614" i="2" s="1"/>
  <c r="B966" i="2" a="1"/>
  <c r="B966" i="2" s="1"/>
  <c r="B1096" i="2" a="1"/>
  <c r="B1096" i="2" s="1"/>
  <c r="B1129" i="2" a="1"/>
  <c r="B1129" i="2" s="1"/>
  <c r="B499" i="2" a="1"/>
  <c r="B499" i="2" s="1"/>
  <c r="B592" i="2" a="1"/>
  <c r="B592" i="2" s="1"/>
  <c r="B116" i="2" a="1"/>
  <c r="B116" i="2" s="1"/>
  <c r="B803" i="2" a="1"/>
  <c r="B803" i="2" s="1"/>
  <c r="B667" i="2" a="1"/>
  <c r="B667" i="2" s="1"/>
  <c r="B1013" i="2" a="1"/>
  <c r="B1013" i="2" s="1"/>
  <c r="B1090" i="2" a="1"/>
  <c r="B1090" i="2" s="1"/>
  <c r="C417" i="2" a="1"/>
  <c r="C417" i="2" s="1"/>
  <c r="C267" i="2" a="1"/>
  <c r="C267" i="2" s="1"/>
  <c r="B1258" i="2" a="1"/>
  <c r="B1258" i="2" s="1"/>
  <c r="B292" i="2" a="1"/>
  <c r="B292" i="2" s="1"/>
  <c r="B184" i="2" a="1"/>
  <c r="B184" i="2" s="1"/>
  <c r="B106" i="2" a="1"/>
  <c r="B106" i="2" s="1"/>
  <c r="B386" i="2" a="1"/>
  <c r="B386" i="2" s="1"/>
  <c r="B416" i="2" a="1"/>
  <c r="B416" i="2" s="1"/>
  <c r="B206" i="2" a="1"/>
  <c r="B206" i="2" s="1"/>
  <c r="B157" i="2" a="1"/>
  <c r="B157" i="2" s="1"/>
  <c r="B432" i="2" a="1"/>
  <c r="B432" i="2" s="1"/>
  <c r="B285" i="2" a="1"/>
  <c r="B285" i="2" s="1"/>
  <c r="B202" i="2" a="1"/>
  <c r="B202" i="2" s="1"/>
  <c r="B692" i="2" a="1"/>
  <c r="B692" i="2" s="1"/>
  <c r="B485" i="2" a="1"/>
  <c r="B485" i="2" s="1"/>
  <c r="B307" i="2" a="1"/>
  <c r="B307" i="2" s="1"/>
  <c r="B28" i="2" a="1"/>
  <c r="B28" i="2" s="1"/>
  <c r="B537" i="2" a="1"/>
  <c r="B537" i="2" s="1"/>
  <c r="B257" i="2" a="1"/>
  <c r="B257" i="2" s="1"/>
  <c r="B65" i="2" a="1"/>
  <c r="B65" i="2" s="1"/>
  <c r="B640" i="2" a="1"/>
  <c r="B640" i="2" s="1"/>
  <c r="B444" i="2" a="1"/>
  <c r="B444" i="2" s="1"/>
  <c r="B141" i="2" a="1"/>
  <c r="B141" i="2" s="1"/>
  <c r="B373" i="2" a="1"/>
  <c r="B373" i="2" s="1"/>
  <c r="B149" i="2" a="1"/>
  <c r="B149" i="2" s="1"/>
  <c r="B197" i="2" a="1"/>
  <c r="B197" i="2" s="1"/>
  <c r="B3" i="2" a="1"/>
  <c r="B3" i="2" s="1"/>
  <c r="B105" i="2" a="1"/>
  <c r="B105" i="2" s="1"/>
  <c r="B372" i="2" a="1"/>
  <c r="B372" i="2" s="1"/>
  <c r="B351" i="2" a="1"/>
  <c r="B351" i="2" s="1"/>
  <c r="B955" i="2" a="1"/>
  <c r="B955" i="2" s="1"/>
  <c r="B582" i="2" a="1"/>
  <c r="B582" i="2" s="1"/>
  <c r="B520" i="2" a="1"/>
  <c r="B520" i="2" s="1"/>
  <c r="B1251" i="2" a="1"/>
  <c r="B1251" i="2" s="1"/>
  <c r="B979" i="2" a="1"/>
  <c r="B979" i="2" s="1"/>
  <c r="B533" i="2" a="1"/>
  <c r="B533" i="2" s="1"/>
  <c r="B875" i="2" a="1"/>
  <c r="B875" i="2" s="1"/>
  <c r="B1085" i="2" a="1"/>
  <c r="B1085" i="2" s="1"/>
  <c r="B1118" i="2" a="1"/>
  <c r="B1118" i="2" s="1"/>
  <c r="B1158" i="2" a="1"/>
  <c r="B1158" i="2" s="1"/>
  <c r="B529" i="2" a="1"/>
  <c r="B529" i="2" s="1"/>
  <c r="B605" i="2" a="1"/>
  <c r="B605" i="2" s="1"/>
  <c r="B744" i="2" a="1"/>
  <c r="B744" i="2" s="1"/>
  <c r="B649" i="2" a="1"/>
  <c r="B649" i="2" s="1"/>
  <c r="B905" i="2" a="1"/>
  <c r="B905" i="2" s="1"/>
  <c r="B1080" i="2" a="1"/>
  <c r="B1080" i="2" s="1"/>
  <c r="C581" i="2" a="1"/>
  <c r="C581" i="2" s="1"/>
  <c r="C987" i="2" a="1"/>
  <c r="C987" i="2" s="1"/>
  <c r="B1066" i="2" a="1"/>
  <c r="B1066" i="2" s="1"/>
  <c r="B957" i="2" a="1"/>
  <c r="B957" i="2" s="1"/>
  <c r="B583" i="2" a="1"/>
  <c r="B583" i="2" s="1"/>
  <c r="B233" i="2" a="1"/>
  <c r="B233" i="2" s="1"/>
  <c r="B1064" i="2" a="1"/>
  <c r="B1064" i="2" s="1"/>
  <c r="B484" i="2" a="1"/>
  <c r="B484" i="2" s="1"/>
  <c r="B842" i="2" a="1"/>
  <c r="B842" i="2" s="1"/>
  <c r="B1074" i="2" a="1"/>
  <c r="B1074" i="2" s="1"/>
  <c r="B1106" i="2" a="1"/>
  <c r="B1106" i="2" s="1"/>
  <c r="B1095" i="2" a="1"/>
  <c r="B1095" i="2" s="1"/>
  <c r="B1050" i="2" a="1"/>
  <c r="B1050" i="2" s="1"/>
  <c r="B590" i="2" a="1"/>
  <c r="B590" i="2" s="1"/>
  <c r="B700" i="2" a="1"/>
  <c r="B700" i="2" s="1"/>
  <c r="B634" i="2" a="1"/>
  <c r="B634" i="2" s="1"/>
  <c r="B1046" i="2" a="1"/>
  <c r="B1046" i="2" s="1"/>
  <c r="C473" i="2" a="1"/>
  <c r="C473" i="2" s="1"/>
  <c r="B1138" i="2" a="1"/>
  <c r="B1138" i="2" s="1"/>
  <c r="B480" i="2" a="1"/>
  <c r="B480" i="2" s="1"/>
  <c r="B1139" i="2" a="1"/>
  <c r="B1139" i="2" s="1"/>
  <c r="B440" i="2" a="1"/>
  <c r="B440" i="2" s="1"/>
  <c r="B921" i="2" a="1"/>
  <c r="B921" i="2" s="1"/>
  <c r="B1083" i="2" a="1"/>
  <c r="B1083" i="2" s="1"/>
  <c r="B489" i="2" a="1"/>
  <c r="B489" i="2" s="1"/>
  <c r="B521" i="2" a="1"/>
  <c r="B521" i="2" s="1"/>
  <c r="B1127" i="2" a="1"/>
  <c r="B1127" i="2" s="1"/>
  <c r="B93" i="2" a="1"/>
  <c r="B93" i="2" s="1"/>
  <c r="B505" i="2" a="1"/>
  <c r="B505" i="2" s="1"/>
  <c r="B922" i="2" a="1"/>
  <c r="B922" i="2" s="1"/>
  <c r="B1228" i="2" a="1"/>
  <c r="B1228" i="2" s="1"/>
  <c r="B1120" i="2" a="1"/>
  <c r="B1120" i="2" s="1"/>
  <c r="B488" i="2" a="1"/>
  <c r="B488" i="2" s="1"/>
  <c r="B686" i="2" a="1"/>
  <c r="B686" i="2" s="1"/>
  <c r="B436" i="2" a="1"/>
  <c r="B436" i="2" s="1"/>
  <c r="B128" i="2" a="1"/>
  <c r="B128" i="2" s="1"/>
  <c r="B368" i="2" a="1"/>
  <c r="B368" i="2" s="1"/>
  <c r="B35" i="2" a="1"/>
  <c r="B35" i="2" s="1"/>
  <c r="B165" i="2" a="1"/>
  <c r="B165" i="2" s="1"/>
  <c r="B500" i="2" a="1"/>
  <c r="B500" i="2" s="1"/>
  <c r="B1149" i="2" a="1"/>
  <c r="B1149" i="2" s="1"/>
  <c r="B462" i="2" a="1"/>
  <c r="B462" i="2" s="1"/>
  <c r="B753" i="2" a="1"/>
  <c r="B753" i="2" s="1"/>
  <c r="B944" i="2" a="1"/>
  <c r="B944" i="2" s="1"/>
  <c r="B1015" i="2" a="1"/>
  <c r="B1015" i="2" s="1"/>
  <c r="B1049" i="2" a="1"/>
  <c r="B1049" i="2" s="1"/>
  <c r="B1152" i="2" a="1"/>
  <c r="B1152" i="2" s="1"/>
  <c r="B441" i="2" a="1"/>
  <c r="B441" i="2" s="1"/>
  <c r="B1100" i="2" a="1"/>
  <c r="B1100" i="2" s="1"/>
  <c r="B1210" i="2" a="1"/>
  <c r="B1210" i="2" s="1"/>
  <c r="B413" i="2" a="1"/>
  <c r="B413" i="2" s="1"/>
  <c r="B1209" i="2" a="1"/>
  <c r="B1209" i="2" s="1"/>
  <c r="B1093" i="2" a="1"/>
  <c r="B1093" i="2" s="1"/>
  <c r="B383" i="2" a="1"/>
  <c r="B383" i="2" s="1"/>
  <c r="B628" i="2" a="1"/>
  <c r="B628" i="2" s="1"/>
  <c r="B409" i="2" a="1"/>
  <c r="B409" i="2" s="1"/>
  <c r="B52" i="2" a="1"/>
  <c r="B52" i="2" s="1"/>
  <c r="B339" i="2" a="1"/>
  <c r="B339" i="2" s="1"/>
  <c r="B365" i="2" a="1"/>
  <c r="B365" i="2" s="1"/>
  <c r="B99" i="2" a="1"/>
  <c r="B99" i="2" s="1"/>
  <c r="B24" i="2" a="1"/>
  <c r="B24" i="2" s="1"/>
  <c r="B516" i="2" a="1"/>
  <c r="B516" i="2" s="1"/>
  <c r="B965" i="2" a="1"/>
  <c r="B965" i="2" s="1"/>
  <c r="B532" i="2" a="1"/>
  <c r="B532" i="2" s="1"/>
  <c r="B987" i="2" a="1"/>
  <c r="B987" i="2" s="1"/>
  <c r="B1172" i="2" a="1"/>
  <c r="B1172" i="2" s="1"/>
  <c r="B501" i="2" a="1"/>
  <c r="B501" i="2" s="1"/>
  <c r="B967" i="2" a="1"/>
  <c r="B967" i="2" s="1"/>
  <c r="B1078" i="2" a="1"/>
  <c r="B1078" i="2" s="1"/>
  <c r="B1285" i="2" a="1"/>
  <c r="B1285" i="2" s="1"/>
  <c r="B710" i="2" a="1"/>
  <c r="B710" i="2" s="1"/>
  <c r="B1044" i="2" a="1"/>
  <c r="B1044" i="2" s="1"/>
  <c r="B1146" i="2" a="1"/>
  <c r="B1146" i="2" s="1"/>
  <c r="B20" i="2" a="1"/>
  <c r="B20" i="2" s="1"/>
  <c r="B754" i="2" a="1"/>
  <c r="B754" i="2" s="1"/>
  <c r="B1094" i="2" a="1"/>
  <c r="B1094" i="2" s="1"/>
  <c r="B1032" i="2" a="1"/>
  <c r="B1032" i="2" s="1"/>
  <c r="B487" i="2" a="1"/>
  <c r="B487" i="2" s="1"/>
  <c r="B350" i="2" a="1"/>
  <c r="B350" i="2" s="1"/>
  <c r="B433" i="2" a="1"/>
  <c r="B433" i="2" s="1"/>
  <c r="B182" i="2" a="1"/>
  <c r="B182" i="2" s="1"/>
  <c r="B261" i="2" a="1"/>
  <c r="B261" i="2" s="1"/>
  <c r="B507" i="2" a="1"/>
  <c r="B507" i="2" s="1"/>
  <c r="B1045" i="2" a="1"/>
  <c r="B1045" i="2" s="1"/>
  <c r="B1268" i="2" a="1"/>
  <c r="B1268" i="2" s="1"/>
  <c r="B654" i="2" a="1"/>
  <c r="B654" i="2" s="1"/>
  <c r="B1000" i="2" a="1"/>
  <c r="B1000" i="2" s="1"/>
  <c r="B1122" i="2" a="1"/>
  <c r="B1122" i="2" s="1"/>
  <c r="C33" i="2" a="1"/>
  <c r="C33" i="2" s="1"/>
  <c r="B696" i="2" a="1"/>
  <c r="B696" i="2" s="1"/>
  <c r="B1033" i="2" a="1"/>
  <c r="B1033" i="2" s="1"/>
  <c r="B989" i="2" a="1"/>
  <c r="B989" i="2" s="1"/>
  <c r="B1141" i="2" a="1"/>
  <c r="B1141" i="2" s="1"/>
  <c r="B358" i="2" a="1"/>
  <c r="B358" i="2" s="1"/>
  <c r="B280" i="2" a="1"/>
  <c r="B280" i="2" s="1"/>
  <c r="B405" i="2" a="1"/>
  <c r="B405" i="2" s="1"/>
  <c r="B111" i="2" a="1"/>
  <c r="B111" i="2" s="1"/>
  <c r="B175" i="2" a="1"/>
  <c r="B175" i="2" s="1"/>
  <c r="B468" i="2" a="1"/>
  <c r="B468" i="2" s="1"/>
  <c r="B62" i="2" a="1"/>
  <c r="B62" i="2" s="1"/>
  <c r="B6" i="2" a="1"/>
  <c r="B6" i="2" s="1"/>
  <c r="B187" i="2" a="1"/>
  <c r="B187" i="2" s="1"/>
  <c r="B394" i="2" a="1"/>
  <c r="B394" i="2" s="1"/>
  <c r="B169" i="2" a="1"/>
  <c r="B169" i="2" s="1"/>
  <c r="B425" i="2" a="1"/>
  <c r="B425" i="2" s="1"/>
  <c r="B596" i="2" a="1"/>
  <c r="B596" i="2" s="1"/>
  <c r="B8" i="2" a="1"/>
  <c r="B8" i="2" s="1"/>
  <c r="B180" i="2" a="1"/>
  <c r="B180" i="2" s="1"/>
  <c r="B397" i="2" a="1"/>
  <c r="B397" i="2" s="1"/>
  <c r="B631" i="2" a="1"/>
  <c r="B631" i="2" s="1"/>
  <c r="B143" i="2" a="1"/>
  <c r="B143" i="2" s="1"/>
  <c r="B357" i="2" a="1"/>
  <c r="B357" i="2" s="1"/>
  <c r="B517" i="2" a="1"/>
  <c r="B517" i="2" s="1"/>
  <c r="B135" i="2" a="1"/>
  <c r="B135" i="2" s="1"/>
  <c r="B446" i="2" a="1"/>
  <c r="B446" i="2" s="1"/>
  <c r="B74" i="2" a="1"/>
  <c r="B74" i="2" s="1"/>
  <c r="B301" i="2" a="1"/>
  <c r="B301" i="2" s="1"/>
  <c r="B40" i="2" a="1"/>
  <c r="B40" i="2" s="1"/>
  <c r="B125" i="2" a="1"/>
  <c r="B125" i="2" s="1"/>
  <c r="B1091" i="2" a="1"/>
  <c r="B1091" i="2" s="1"/>
  <c r="C62" i="2" a="1"/>
  <c r="C62" i="2" s="1"/>
  <c r="B603" i="2" a="1"/>
  <c r="B603" i="2" s="1"/>
  <c r="B1036" i="2" a="1"/>
  <c r="B1036" i="2" s="1"/>
  <c r="B525" i="2" a="1"/>
  <c r="B525" i="2" s="1"/>
  <c r="B972" i="2" a="1"/>
  <c r="B972" i="2" s="1"/>
  <c r="B542" i="2" a="1"/>
  <c r="B542" i="2" s="1"/>
  <c r="B512" i="2" a="1"/>
  <c r="B512" i="2" s="1"/>
  <c r="B544" i="2" a="1"/>
  <c r="B544" i="2" s="1"/>
  <c r="B1028" i="2" a="1"/>
  <c r="B1028" i="2" s="1"/>
  <c r="B1215" i="2" a="1"/>
  <c r="B1215" i="2" s="1"/>
  <c r="B690" i="2" a="1"/>
  <c r="B690" i="2" s="1"/>
  <c r="B909" i="2" a="1"/>
  <c r="B909" i="2" s="1"/>
  <c r="B1061" i="2" a="1"/>
  <c r="B1061" i="2" s="1"/>
  <c r="B564" i="2" a="1"/>
  <c r="B564" i="2" s="1"/>
  <c r="B997" i="2" a="1"/>
  <c r="B997" i="2" s="1"/>
  <c r="B1237" i="2" a="1"/>
  <c r="B1237" i="2" s="1"/>
  <c r="B595" i="2" a="1"/>
  <c r="B595" i="2" s="1"/>
  <c r="B1030" i="2" a="1"/>
  <c r="B1030" i="2" s="1"/>
  <c r="B1227" i="2" a="1"/>
  <c r="B1227" i="2" s="1"/>
  <c r="B551" i="2" a="1"/>
  <c r="B551" i="2" s="1"/>
  <c r="B821" i="2" a="1"/>
  <c r="B821" i="2" s="1"/>
  <c r="B1009" i="2" a="1"/>
  <c r="B1009" i="2" s="1"/>
  <c r="B768" i="2" a="1"/>
  <c r="B768" i="2" s="1"/>
  <c r="B1232" i="2" a="1"/>
  <c r="B1232" i="2" s="1"/>
  <c r="B420" i="2" a="1"/>
  <c r="B420" i="2" s="1"/>
  <c r="B1071" i="2" a="1"/>
  <c r="B1071" i="2" s="1"/>
  <c r="C3" i="2" a="1"/>
  <c r="C3" i="2" s="1"/>
  <c r="B503" i="2" a="1"/>
  <c r="B503" i="2" s="1"/>
  <c r="B956" i="2" a="1"/>
  <c r="B956" i="2" s="1"/>
  <c r="B1089" i="2" a="1"/>
  <c r="B1089" i="2" s="1"/>
  <c r="B461" i="2" a="1"/>
  <c r="B461" i="2" s="1"/>
  <c r="B133" i="2" a="1"/>
  <c r="B133" i="2" s="1"/>
  <c r="B342" i="2" a="1"/>
  <c r="B342" i="2" s="1"/>
  <c r="B473" i="2" a="1"/>
  <c r="B473" i="2" s="1"/>
  <c r="B30" i="2" a="1"/>
  <c r="B30" i="2" s="1"/>
  <c r="B391" i="2" a="1"/>
  <c r="B391" i="2" s="1"/>
  <c r="B81" i="2" a="1"/>
  <c r="B81" i="2" s="1"/>
  <c r="B1073" i="2" a="1"/>
  <c r="B1073" i="2" s="1"/>
  <c r="B580" i="2" a="1"/>
  <c r="B580" i="2" s="1"/>
  <c r="B1041" i="2" a="1"/>
  <c r="B1041" i="2" s="1"/>
  <c r="B1249" i="2" a="1"/>
  <c r="B1249" i="2" s="1"/>
  <c r="B613" i="2" a="1"/>
  <c r="B613" i="2" s="1"/>
  <c r="B831" i="2" a="1"/>
  <c r="B831" i="2" s="1"/>
  <c r="B1042" i="2" a="1"/>
  <c r="B1042" i="2" s="1"/>
  <c r="B1238" i="2" a="1"/>
  <c r="B1238" i="2" s="1"/>
  <c r="B565" i="2" a="1"/>
  <c r="B565" i="2" s="1"/>
  <c r="B1031" i="2" a="1"/>
  <c r="B1031" i="2" s="1"/>
  <c r="B1214" i="2" a="1"/>
  <c r="B1214" i="2" s="1"/>
  <c r="B229" i="2" a="1"/>
  <c r="B229" i="2" s="1"/>
  <c r="B999" i="2" a="1"/>
  <c r="B999" i="2" s="1"/>
  <c r="B1282" i="2" a="1"/>
  <c r="B1282" i="2" s="1"/>
  <c r="B389" i="2" a="1"/>
  <c r="B389" i="2" s="1"/>
  <c r="B1065" i="2" a="1"/>
  <c r="B1065" i="2" s="1"/>
  <c r="B438" i="2" a="1"/>
  <c r="B438" i="2" s="1"/>
  <c r="B60" i="2" a="1"/>
  <c r="B60" i="2" s="1"/>
  <c r="B275" i="2" a="1"/>
  <c r="B275" i="2" s="1"/>
  <c r="B453" i="2" a="1"/>
  <c r="B453" i="2" s="1"/>
  <c r="B471" i="2" a="1"/>
  <c r="B471" i="2" s="1"/>
  <c r="B360" i="2" a="1"/>
  <c r="B360" i="2" s="1"/>
  <c r="C1039" i="2" a="1"/>
  <c r="C1039" i="2" s="1"/>
  <c r="C981" i="2" a="1"/>
  <c r="C981" i="2" s="1"/>
  <c r="B1162" i="2" a="1"/>
  <c r="B1162" i="2" s="1"/>
  <c r="C1008" i="2" a="1"/>
  <c r="C1008" i="2" s="1"/>
  <c r="C585" i="2" a="1"/>
  <c r="C585" i="2" s="1"/>
  <c r="C204" i="2" a="1"/>
  <c r="C204" i="2" s="1"/>
  <c r="C293" i="2" a="1"/>
  <c r="C293" i="2" s="1"/>
  <c r="B1131" i="2" a="1"/>
  <c r="B1131" i="2" s="1"/>
  <c r="C253" i="2" a="1"/>
  <c r="C253" i="2" s="1"/>
  <c r="C366" i="2" a="1"/>
  <c r="C366" i="2" s="1"/>
  <c r="B1112" i="2" a="1"/>
  <c r="B1112" i="2" s="1"/>
  <c r="C41" i="2" a="1"/>
  <c r="C41" i="2" s="1"/>
  <c r="B684" i="2" a="1"/>
  <c r="B684" i="2" s="1"/>
  <c r="B948" i="2" a="1"/>
  <c r="B948" i="2" s="1"/>
  <c r="B423" i="2" a="1"/>
  <c r="B423" i="2" s="1"/>
  <c r="B699" i="2" a="1"/>
  <c r="B699" i="2" s="1"/>
  <c r="B1102" i="2" a="1"/>
  <c r="B1102" i="2" s="1"/>
  <c r="B619" i="2" a="1"/>
  <c r="B619" i="2" s="1"/>
  <c r="B849" i="2" a="1"/>
  <c r="B849" i="2" s="1"/>
  <c r="B1048" i="2" a="1"/>
  <c r="B1048" i="2" s="1"/>
  <c r="B1269" i="2" a="1"/>
  <c r="B1269" i="2" s="1"/>
  <c r="B194" i="2" a="1"/>
  <c r="B194" i="2" s="1"/>
  <c r="B591" i="2" a="1"/>
  <c r="B591" i="2" s="1"/>
  <c r="B994" i="2" a="1"/>
  <c r="B994" i="2" s="1"/>
  <c r="B272" i="2" a="1"/>
  <c r="B272" i="2" s="1"/>
  <c r="B606" i="2" a="1"/>
  <c r="B606" i="2" s="1"/>
  <c r="B1005" i="2" a="1"/>
  <c r="B1005" i="2" s="1"/>
  <c r="B656" i="2" a="1"/>
  <c r="B656" i="2" s="1"/>
  <c r="B1117" i="2" a="1"/>
  <c r="B1117" i="2" s="1"/>
  <c r="B563" i="2" a="1"/>
  <c r="B563" i="2" s="1"/>
  <c r="B793" i="2" a="1"/>
  <c r="B793" i="2" s="1"/>
  <c r="B975" i="2" a="1"/>
  <c r="B975" i="2" s="1"/>
  <c r="B1159" i="2" a="1"/>
  <c r="B1159" i="2" s="1"/>
  <c r="B691" i="2" a="1"/>
  <c r="B691" i="2" s="1"/>
  <c r="B1107" i="2" a="1"/>
  <c r="B1107" i="2" s="1"/>
  <c r="C24" i="2" a="1"/>
  <c r="C24" i="2" s="1"/>
  <c r="B693" i="2" a="1"/>
  <c r="B693" i="2" s="1"/>
  <c r="B1108" i="2" a="1"/>
  <c r="B1108" i="2" s="1"/>
  <c r="B381" i="2" a="1"/>
  <c r="B381" i="2" s="1"/>
  <c r="B694" i="2" a="1"/>
  <c r="B694" i="2" s="1"/>
  <c r="B1132" i="2" a="1"/>
  <c r="B1132" i="2" s="1"/>
  <c r="B463" i="2" a="1"/>
  <c r="B463" i="2" s="1"/>
  <c r="B243" i="2" a="1"/>
  <c r="B243" i="2" s="1"/>
  <c r="B661" i="2" a="1"/>
  <c r="B661" i="2" s="1"/>
  <c r="B968" i="2" a="1"/>
  <c r="B968" i="2" s="1"/>
  <c r="B417" i="2" a="1"/>
  <c r="B417" i="2" s="1"/>
  <c r="B340" i="2" a="1"/>
  <c r="B340" i="2" s="1"/>
  <c r="B622" i="2" a="1"/>
  <c r="B622" i="2" s="1"/>
  <c r="B1016" i="2" a="1"/>
  <c r="B1016" i="2" s="1"/>
  <c r="B673" i="2" a="1"/>
  <c r="B673" i="2" s="1"/>
  <c r="B908" i="2" a="1"/>
  <c r="B908" i="2" s="1"/>
  <c r="B1128" i="2" a="1"/>
  <c r="B1128" i="2" s="1"/>
  <c r="B579" i="2" a="1"/>
  <c r="B579" i="2" s="1"/>
  <c r="B985" i="2" a="1"/>
  <c r="B985" i="2" s="1"/>
  <c r="B1170" i="2" a="1"/>
  <c r="B1170" i="2" s="1"/>
  <c r="B706" i="2" a="1"/>
  <c r="B706" i="2" s="1"/>
  <c r="B919" i="2" a="1"/>
  <c r="B919" i="2" s="1"/>
  <c r="B1119" i="2" a="1"/>
  <c r="B1119" i="2" s="1"/>
  <c r="C35" i="2" a="1"/>
  <c r="C35" i="2" s="1"/>
  <c r="B707" i="2" a="1"/>
  <c r="B707" i="2" s="1"/>
  <c r="B920" i="2" a="1"/>
  <c r="B920" i="2" s="1"/>
  <c r="B1130" i="2" a="1"/>
  <c r="B1130" i="2" s="1"/>
  <c r="B412" i="2" a="1"/>
  <c r="B412" i="2" s="1"/>
  <c r="B1110" i="2" a="1"/>
  <c r="B1110" i="2" s="1"/>
  <c r="B302" i="2" a="1"/>
  <c r="B302" i="2" s="1"/>
  <c r="B1234" i="2" a="1"/>
  <c r="B1234" i="2" s="1"/>
  <c r="B600" i="2" a="1"/>
  <c r="B600" i="2" s="1"/>
  <c r="B1150" i="2" a="1"/>
  <c r="B1150" i="2" s="1"/>
  <c r="B1293" i="2" a="1"/>
  <c r="B1293" i="2" s="1"/>
  <c r="B1070" i="2" a="1"/>
  <c r="B1070" i="2" s="1"/>
  <c r="B651" i="2" a="1"/>
  <c r="B651" i="2" s="1"/>
  <c r="B1125" i="2" a="1"/>
  <c r="B1125" i="2" s="1"/>
  <c r="B949" i="2" a="1"/>
  <c r="B949" i="2" s="1"/>
  <c r="B472" i="2" a="1"/>
  <c r="B472" i="2" s="1"/>
  <c r="B1211" i="2" a="1"/>
  <c r="B1211" i="2" s="1"/>
  <c r="B970" i="2" a="1"/>
  <c r="B970" i="2" s="1"/>
  <c r="C80" i="2" a="1"/>
  <c r="C80" i="2" s="1"/>
  <c r="B1133" i="2" a="1"/>
  <c r="B1133" i="2" s="1"/>
  <c r="B947" i="2" a="1"/>
  <c r="B947" i="2" s="1"/>
  <c r="B571" i="2" a="1"/>
  <c r="B571" i="2" s="1"/>
  <c r="C453" i="2" a="1"/>
  <c r="C453" i="2" s="1"/>
  <c r="C142" i="2" a="1"/>
  <c r="C142" i="2" s="1"/>
  <c r="C195" i="2" a="1"/>
  <c r="C195" i="2" s="1"/>
  <c r="C381" i="2" a="1"/>
  <c r="C381" i="2" s="1"/>
  <c r="B1193" i="2" a="1"/>
  <c r="B1193" i="2" s="1"/>
  <c r="B554" i="2" a="1"/>
  <c r="B554" i="2" s="1"/>
  <c r="C1249" i="2" a="1"/>
  <c r="C1249" i="2" s="1"/>
  <c r="B1194" i="2" a="1"/>
  <c r="B1194" i="2" s="1"/>
  <c r="B1281" i="2" a="1"/>
  <c r="B1281" i="2" s="1"/>
  <c r="B1058" i="2" a="1"/>
  <c r="B1058" i="2" s="1"/>
  <c r="B635" i="2" a="1"/>
  <c r="B635" i="2" s="1"/>
  <c r="B1114" i="2" a="1"/>
  <c r="B1114" i="2" s="1"/>
  <c r="B937" i="2" a="1"/>
  <c r="B937" i="2" s="1"/>
  <c r="B452" i="2" a="1"/>
  <c r="B452" i="2" s="1"/>
  <c r="B1188" i="2" a="1"/>
  <c r="B1188" i="2" s="1"/>
  <c r="B959" i="2" a="1"/>
  <c r="B959" i="2" s="1"/>
  <c r="C51" i="2" a="1"/>
  <c r="C51" i="2" s="1"/>
  <c r="B1123" i="2" a="1"/>
  <c r="B1123" i="2" s="1"/>
  <c r="B522" i="2" a="1"/>
  <c r="B522" i="2" s="1"/>
  <c r="C388" i="2" a="1"/>
  <c r="C388" i="2" s="1"/>
  <c r="C85" i="2" a="1"/>
  <c r="C85" i="2" s="1"/>
  <c r="C141" i="2" a="1"/>
  <c r="C141" i="2" s="1"/>
  <c r="C335" i="2" a="1"/>
  <c r="C335" i="2" s="1"/>
  <c r="C212" i="2" a="1"/>
  <c r="C212" i="2" s="1"/>
  <c r="C856" i="2" a="1"/>
  <c r="C856" i="2" s="1"/>
  <c r="C993" i="2" a="1"/>
  <c r="C993" i="2" s="1"/>
  <c r="C1176" i="2" a="1"/>
  <c r="C1176" i="2" s="1"/>
  <c r="B1195" i="2" a="1"/>
  <c r="B1195" i="2" s="1"/>
  <c r="B705" i="2" a="1"/>
  <c r="B705" i="2" s="1"/>
  <c r="B1236" i="2" a="1"/>
  <c r="B1236" i="2" s="1"/>
  <c r="B1039" i="2" a="1"/>
  <c r="B1039" i="2" s="1"/>
  <c r="B577" i="2" a="1"/>
  <c r="B577" i="2" s="1"/>
  <c r="B940" i="2" a="1"/>
  <c r="B940" i="2" s="1"/>
  <c r="B528" i="2" a="1"/>
  <c r="B528" i="2" s="1"/>
  <c r="B574" i="2" a="1"/>
  <c r="B574" i="2" s="1"/>
  <c r="B992" i="2" a="1"/>
  <c r="B992" i="2" s="1"/>
  <c r="B541" i="2" a="1"/>
  <c r="B541" i="2" s="1"/>
  <c r="B1057" i="2" a="1"/>
  <c r="B1057" i="2" s="1"/>
  <c r="B848" i="2" a="1"/>
  <c r="B848" i="2" s="1"/>
  <c r="B618" i="2" a="1"/>
  <c r="B618" i="2" s="1"/>
  <c r="C71" i="2" a="1"/>
  <c r="C71" i="2" s="1"/>
  <c r="B1113" i="2" a="1"/>
  <c r="B1113" i="2" s="1"/>
  <c r="B880" i="2" a="1"/>
  <c r="B880" i="2" s="1"/>
  <c r="B617" i="2" a="1"/>
  <c r="B617" i="2" s="1"/>
  <c r="B1290" i="2" a="1"/>
  <c r="B1290" i="2" s="1"/>
  <c r="B1067" i="2" a="1"/>
  <c r="B1067" i="2" s="1"/>
  <c r="C232" i="2" a="1"/>
  <c r="C232" i="2" s="1"/>
  <c r="C187" i="2" a="1"/>
  <c r="C187" i="2" s="1"/>
  <c r="C282" i="2" a="1"/>
  <c r="C282" i="2" s="1"/>
  <c r="C494" i="2" a="1"/>
  <c r="C494" i="2" s="1"/>
  <c r="C138" i="2" a="1"/>
  <c r="C138" i="2" s="1"/>
  <c r="C586" i="2" a="1"/>
  <c r="C586" i="2" s="1"/>
  <c r="C530" i="2" a="1"/>
  <c r="C530" i="2" s="1"/>
  <c r="C573" i="2" a="1"/>
  <c r="C573" i="2" s="1"/>
  <c r="C644" i="2" a="1"/>
  <c r="C644" i="2" s="1"/>
  <c r="B869" i="2" a="1"/>
  <c r="B869" i="2" s="1"/>
  <c r="B602" i="2" a="1"/>
  <c r="B602" i="2" s="1"/>
  <c r="B1279" i="2" a="1"/>
  <c r="B1279" i="2" s="1"/>
  <c r="B1056" i="2" a="1"/>
  <c r="B1056" i="2" s="1"/>
  <c r="C166" i="2" a="1"/>
  <c r="C166" i="2" s="1"/>
  <c r="C121" i="2" a="1"/>
  <c r="C121" i="2" s="1"/>
  <c r="C229" i="2" a="1"/>
  <c r="C229" i="2" s="1"/>
  <c r="C435" i="2" a="1"/>
  <c r="C435" i="2" s="1"/>
  <c r="C69" i="2" a="1"/>
  <c r="C69" i="2" s="1"/>
  <c r="C679" i="2" a="1"/>
  <c r="C679" i="2" s="1"/>
  <c r="C1093" i="2" a="1"/>
  <c r="C1093" i="2" s="1"/>
  <c r="C635" i="2" a="1"/>
  <c r="C635" i="2" s="1"/>
  <c r="C477" i="2" a="1"/>
  <c r="C477" i="2" s="1"/>
  <c r="C564" i="2" a="1"/>
  <c r="C564" i="2" s="1"/>
  <c r="C632" i="2" a="1"/>
  <c r="C632" i="2" s="1"/>
  <c r="B902" i="2" a="1"/>
  <c r="B902" i="2" s="1"/>
  <c r="B977" i="2" a="1"/>
  <c r="B977" i="2" s="1"/>
  <c r="B796" i="2" a="1"/>
  <c r="B796" i="2" s="1"/>
  <c r="B519" i="2" a="1"/>
  <c r="B519" i="2" s="1"/>
  <c r="B1008" i="2" a="1"/>
  <c r="B1008" i="2" s="1"/>
  <c r="B550" i="2" a="1"/>
  <c r="B550" i="2" s="1"/>
  <c r="B976" i="2" a="1"/>
  <c r="B976" i="2" s="1"/>
  <c r="B531" i="2" a="1"/>
  <c r="B531" i="2" s="1"/>
  <c r="B1040" i="2" a="1"/>
  <c r="B1040" i="2" s="1"/>
  <c r="B885" i="2" a="1"/>
  <c r="B885" i="2" s="1"/>
  <c r="B657" i="2" a="1"/>
  <c r="B657" i="2" s="1"/>
  <c r="B995" i="2" a="1"/>
  <c r="B995" i="2" s="1"/>
  <c r="B513" i="2" a="1"/>
  <c r="B513" i="2" s="1"/>
  <c r="B703" i="2" a="1"/>
  <c r="B703" i="2" s="1"/>
  <c r="B475" i="2" a="1"/>
  <c r="B475" i="2" s="1"/>
  <c r="B511" i="2" a="1"/>
  <c r="B511" i="2" s="1"/>
  <c r="B1145" i="2" a="1"/>
  <c r="B1145" i="2" s="1"/>
  <c r="B938" i="2" a="1"/>
  <c r="B938" i="2" s="1"/>
  <c r="B729" i="2" a="1"/>
  <c r="B729" i="2" s="1"/>
  <c r="B491" i="2" a="1"/>
  <c r="B491" i="2" s="1"/>
  <c r="B1014" i="2" a="1"/>
  <c r="B1014" i="2" s="1"/>
  <c r="B573" i="2" a="1"/>
  <c r="B573" i="2" s="1"/>
  <c r="B1291" i="2" a="1"/>
  <c r="B1291" i="2" s="1"/>
  <c r="B1047" i="2" a="1"/>
  <c r="B1047" i="2" s="1"/>
  <c r="B572" i="2" a="1"/>
  <c r="B572" i="2" s="1"/>
  <c r="B1243" i="2" a="1"/>
  <c r="B1243" i="2" s="1"/>
  <c r="B1022" i="2" a="1"/>
  <c r="B1022" i="2" s="1"/>
  <c r="C99" i="2" a="1"/>
  <c r="C99" i="2" s="1"/>
  <c r="B1011" i="2" a="1"/>
  <c r="B1011" i="2" s="1"/>
  <c r="B1270" i="2" a="1"/>
  <c r="B1270" i="2" s="1"/>
  <c r="C216" i="2" a="1"/>
  <c r="C216" i="2" s="1"/>
  <c r="C467" i="2" a="1"/>
  <c r="C467" i="2" s="1"/>
  <c r="C27" i="2" a="1"/>
  <c r="C27" i="2" s="1"/>
  <c r="B1029" i="2" a="1"/>
  <c r="B1029" i="2" s="1"/>
  <c r="B639" i="2" a="1"/>
  <c r="B639" i="2" s="1"/>
  <c r="B974" i="2" a="1"/>
  <c r="B974" i="2" s="1"/>
  <c r="B498" i="2" a="1"/>
  <c r="B498" i="2" s="1"/>
  <c r="B687" i="2" a="1"/>
  <c r="B687" i="2" s="1"/>
  <c r="B455" i="2" a="1"/>
  <c r="B455" i="2" s="1"/>
  <c r="B494" i="2" a="1"/>
  <c r="B494" i="2" s="1"/>
  <c r="B1135" i="2" a="1"/>
  <c r="B1135" i="2" s="1"/>
  <c r="B1212" i="2" a="1"/>
  <c r="B1212" i="2" s="1"/>
  <c r="B1002" i="2" a="1"/>
  <c r="B1002" i="2" s="1"/>
  <c r="B802" i="2" a="1"/>
  <c r="B802" i="2" s="1"/>
  <c r="B560" i="2" a="1"/>
  <c r="B560" i="2" s="1"/>
  <c r="B1280" i="2" a="1"/>
  <c r="B1280" i="2" s="1"/>
  <c r="B1023" i="2" a="1"/>
  <c r="B1023" i="2" s="1"/>
  <c r="B557" i="2" a="1"/>
  <c r="B557" i="2" s="1"/>
  <c r="B1001" i="2" a="1"/>
  <c r="B1001" i="2" s="1"/>
  <c r="C77" i="2" a="1"/>
  <c r="C77" i="2" s="1"/>
  <c r="B450" i="2" a="1"/>
  <c r="B450" i="2" s="1"/>
  <c r="C560" i="2" a="1"/>
  <c r="C560" i="2" s="1"/>
  <c r="C60" i="2" a="1"/>
  <c r="C60" i="2" s="1"/>
  <c r="C312" i="2" a="1"/>
  <c r="C312" i="2" s="1"/>
  <c r="C1049" i="2" a="1"/>
  <c r="C1049" i="2" s="1"/>
  <c r="C56" i="2" a="1"/>
  <c r="C56" i="2" s="1"/>
  <c r="C1012" i="2" a="1"/>
  <c r="C1012" i="2" s="1"/>
  <c r="C583" i="2" a="1"/>
  <c r="C583" i="2" s="1"/>
  <c r="C409" i="2" a="1"/>
  <c r="C409" i="2" s="1"/>
  <c r="C1105" i="2" a="1"/>
  <c r="C1105" i="2" s="1"/>
  <c r="C350" i="2" a="1"/>
  <c r="C350" i="2" s="1"/>
  <c r="C1069" i="2" a="1"/>
  <c r="C1069" i="2" s="1"/>
  <c r="C492" i="2" a="1"/>
  <c r="C492" i="2" s="1"/>
  <c r="C531" i="2" a="1"/>
  <c r="C531" i="2" s="1"/>
  <c r="C1192" i="2" a="1"/>
  <c r="C1192" i="2" s="1"/>
  <c r="B1171" i="2" a="1"/>
  <c r="B1171" i="2" s="1"/>
  <c r="B1007" i="2" a="1"/>
  <c r="B1007" i="2" s="1"/>
  <c r="B609" i="2" a="1"/>
  <c r="B609" i="2" s="1"/>
  <c r="B1147" i="2" a="1"/>
  <c r="B1147" i="2" s="1"/>
  <c r="B704" i="2" a="1"/>
  <c r="B704" i="2" s="1"/>
  <c r="B1038" i="2" a="1"/>
  <c r="B1038" i="2" s="1"/>
  <c r="B655" i="2" a="1"/>
  <c r="B655" i="2" s="1"/>
  <c r="B402" i="2" a="1"/>
  <c r="B402" i="2" s="1"/>
  <c r="C30" i="2" a="1"/>
  <c r="C30" i="2" s="1"/>
  <c r="B1103" i="2" a="1"/>
  <c r="B1103" i="2" s="1"/>
  <c r="B685" i="2" a="1"/>
  <c r="B685" i="2" s="1"/>
  <c r="B971" i="2" a="1"/>
  <c r="B971" i="2" s="1"/>
  <c r="B524" i="2" a="1"/>
  <c r="B524" i="2" s="1"/>
  <c r="B1244" i="2" a="1"/>
  <c r="B1244" i="2" s="1"/>
  <c r="B991" i="2" a="1"/>
  <c r="B991" i="2" s="1"/>
  <c r="B508" i="2" a="1"/>
  <c r="B508" i="2" s="1"/>
  <c r="B1154" i="2" a="1"/>
  <c r="B1154" i="2" s="1"/>
  <c r="B980" i="2" a="1"/>
  <c r="B980" i="2" s="1"/>
  <c r="B665" i="2" a="1"/>
  <c r="B665" i="2" s="1"/>
  <c r="C307" i="2" a="1"/>
  <c r="C307" i="2" s="1"/>
  <c r="C361" i="2" a="1"/>
  <c r="C361" i="2" s="1"/>
  <c r="C557" i="2" a="1"/>
  <c r="C557" i="2" s="1"/>
  <c r="C125" i="2" a="1"/>
  <c r="C125" i="2" s="1"/>
  <c r="C465" i="2" a="1"/>
  <c r="C465" i="2" s="1"/>
  <c r="C629" i="2" a="1"/>
  <c r="C629" i="2" s="1"/>
  <c r="C1218" i="2" a="1"/>
  <c r="C1218" i="2" s="1"/>
  <c r="C44" i="2" a="1"/>
  <c r="C44" i="2" s="1"/>
  <c r="B1191" i="2" a="1"/>
  <c r="B1191" i="2" s="1"/>
  <c r="B996" i="2" a="1"/>
  <c r="B996" i="2" s="1"/>
  <c r="B593" i="2" a="1"/>
  <c r="B593" i="2" s="1"/>
  <c r="B1137" i="2" a="1"/>
  <c r="B1137" i="2" s="1"/>
  <c r="B688" i="2" a="1"/>
  <c r="B688" i="2" s="1"/>
  <c r="B1027" i="2" a="1"/>
  <c r="B1027" i="2" s="1"/>
  <c r="B637" i="2" a="1"/>
  <c r="B637" i="2" s="1"/>
  <c r="B370" i="2" a="1"/>
  <c r="B370" i="2" s="1"/>
  <c r="C9" i="2" a="1"/>
  <c r="C9" i="2" s="1"/>
  <c r="B1082" i="2" a="1"/>
  <c r="B1082" i="2" s="1"/>
  <c r="B668" i="2" a="1"/>
  <c r="B668" i="2" s="1"/>
  <c r="B1155" i="2" a="1"/>
  <c r="B1155" i="2" s="1"/>
  <c r="B960" i="2" a="1"/>
  <c r="B960" i="2" s="1"/>
  <c r="B509" i="2" a="1"/>
  <c r="B509" i="2" s="1"/>
  <c r="B981" i="2" a="1"/>
  <c r="B981" i="2" s="1"/>
  <c r="B757" i="2" a="1"/>
  <c r="B757" i="2" s="1"/>
  <c r="C110" i="2" a="1"/>
  <c r="C110" i="2" s="1"/>
  <c r="B958" i="2" a="1"/>
  <c r="B958" i="2" s="1"/>
  <c r="B584" i="2" a="1"/>
  <c r="B584" i="2" s="1"/>
  <c r="B677" i="2" a="1"/>
  <c r="B677" i="2" s="1"/>
  <c r="C252" i="2" a="1"/>
  <c r="C252" i="2" s="1"/>
  <c r="C316" i="2" a="1"/>
  <c r="C316" i="2" s="1"/>
  <c r="C518" i="2" a="1"/>
  <c r="C518" i="2" s="1"/>
  <c r="C68" i="2" a="1"/>
  <c r="C68" i="2" s="1"/>
  <c r="C587" i="2" a="1"/>
  <c r="C587" i="2" s="1"/>
  <c r="C696" i="2" a="1"/>
  <c r="C696" i="2" s="1"/>
  <c r="C1266" i="2" a="1"/>
  <c r="C1266" i="2" s="1"/>
  <c r="B824" i="2" a="1"/>
  <c r="B824" i="2" s="1"/>
  <c r="C441" i="2" a="1"/>
  <c r="C441" i="2" s="1"/>
  <c r="C243" i="2" a="1"/>
  <c r="C243" i="2" s="1"/>
  <c r="C42" i="2" a="1"/>
  <c r="C42" i="2" s="1"/>
  <c r="C175" i="2" a="1"/>
  <c r="C175" i="2" s="1"/>
  <c r="B1157" i="2" a="1"/>
  <c r="B1157" i="2" s="1"/>
  <c r="B295" i="2" a="1"/>
  <c r="B295" i="2" s="1"/>
  <c r="C283" i="2" a="1"/>
  <c r="C283" i="2" s="1"/>
  <c r="C132" i="2" a="1"/>
  <c r="C132" i="2" s="1"/>
  <c r="B1105" i="2" a="1"/>
  <c r="B1105" i="2" s="1"/>
  <c r="C461" i="2" a="1"/>
  <c r="C461" i="2" s="1"/>
  <c r="C262" i="2" a="1"/>
  <c r="C262" i="2" s="1"/>
  <c r="C22" i="2" a="1"/>
  <c r="C22" i="2" s="1"/>
  <c r="C549" i="2" a="1"/>
  <c r="C549" i="2" s="1"/>
  <c r="C347" i="2" a="1"/>
  <c r="C347" i="2" s="1"/>
  <c r="C172" i="2" a="1"/>
  <c r="C172" i="2" s="1"/>
  <c r="C270" i="2" a="1"/>
  <c r="C270" i="2" s="1"/>
  <c r="C94" i="2" a="1"/>
  <c r="C94" i="2" s="1"/>
  <c r="C481" i="2" a="1"/>
  <c r="C481" i="2" s="1"/>
  <c r="C248" i="2" a="1"/>
  <c r="C248" i="2" s="1"/>
  <c r="C48" i="2" a="1"/>
  <c r="C48" i="2" s="1"/>
  <c r="C547" i="2" a="1"/>
  <c r="C547" i="2" s="1"/>
  <c r="C371" i="2" a="1"/>
  <c r="C371" i="2" s="1"/>
  <c r="C192" i="2" a="1"/>
  <c r="C192" i="2" s="1"/>
  <c r="C357" i="2" a="1"/>
  <c r="C357" i="2" s="1"/>
  <c r="C127" i="2" a="1"/>
  <c r="C127" i="2" s="1"/>
  <c r="B1142" i="2" a="1"/>
  <c r="B1142" i="2" s="1"/>
  <c r="C300" i="2" a="1"/>
  <c r="C300" i="2" s="1"/>
  <c r="C114" i="2" a="1"/>
  <c r="C114" i="2" s="1"/>
  <c r="B679" i="2" a="1"/>
  <c r="B679" i="2" s="1"/>
  <c r="C607" i="2" a="1"/>
  <c r="C607" i="2" s="1"/>
  <c r="C869" i="2" a="1"/>
  <c r="C869" i="2" s="1"/>
  <c r="C608" i="2" a="1"/>
  <c r="C608" i="2" s="1"/>
  <c r="C855" i="2" a="1"/>
  <c r="C855" i="2" s="1"/>
  <c r="C1065" i="2" a="1"/>
  <c r="C1065" i="2" s="1"/>
  <c r="C497" i="2" a="1"/>
  <c r="C497" i="2" s="1"/>
  <c r="C807" i="2" a="1"/>
  <c r="C807" i="2" s="1"/>
  <c r="C1023" i="2" a="1"/>
  <c r="C1023" i="2" s="1"/>
  <c r="C1227" i="2" a="1"/>
  <c r="C1227" i="2" s="1"/>
  <c r="C1146" i="2" a="1"/>
  <c r="C1146" i="2" s="1"/>
  <c r="C146" i="2" a="1"/>
  <c r="C146" i="2" s="1"/>
  <c r="C648" i="2" a="1"/>
  <c r="C648" i="2" s="1"/>
  <c r="C904" i="2" a="1"/>
  <c r="C904" i="2" s="1"/>
  <c r="C66" i="2" a="1"/>
  <c r="C66" i="2" s="1"/>
  <c r="C697" i="2" a="1"/>
  <c r="C697" i="2" s="1"/>
  <c r="C574" i="2" a="1"/>
  <c r="C574" i="2" s="1"/>
  <c r="C812" i="2" a="1"/>
  <c r="C812" i="2" s="1"/>
  <c r="C1027" i="2" a="1"/>
  <c r="C1027" i="2" s="1"/>
  <c r="C1230" i="2" a="1"/>
  <c r="C1230" i="2" s="1"/>
  <c r="C970" i="2" a="1"/>
  <c r="C970" i="2" s="1"/>
  <c r="C753" i="2" a="1"/>
  <c r="C753" i="2" s="1"/>
  <c r="C541" i="2" a="1"/>
  <c r="C541" i="2" s="1"/>
  <c r="B1059" i="2" a="1"/>
  <c r="B1059" i="2" s="1"/>
  <c r="C565" i="2" a="1"/>
  <c r="C565" i="2" s="1"/>
  <c r="B1187" i="2" a="1"/>
  <c r="B1187" i="2" s="1"/>
  <c r="C1237" i="2" a="1"/>
  <c r="C1237" i="2" s="1"/>
  <c r="C1026" i="2" a="1"/>
  <c r="C1026" i="2" s="1"/>
  <c r="C834" i="2" a="1"/>
  <c r="C834" i="2" s="1"/>
  <c r="C630" i="2" a="1"/>
  <c r="C630" i="2" s="1"/>
  <c r="C234" i="2" a="1"/>
  <c r="C234" i="2" s="1"/>
  <c r="C451" i="2" a="1"/>
  <c r="C451" i="2" s="1"/>
  <c r="C733" i="2" a="1"/>
  <c r="C733" i="2" s="1"/>
  <c r="B556" i="2" a="1"/>
  <c r="B556" i="2" s="1"/>
  <c r="C265" i="2" a="1"/>
  <c r="C265" i="2" s="1"/>
  <c r="C43" i="2" a="1"/>
  <c r="C43" i="2" s="1"/>
  <c r="B783" i="2" a="1"/>
  <c r="B783" i="2" s="1"/>
  <c r="C429" i="2" a="1"/>
  <c r="C429" i="2" s="1"/>
  <c r="C231" i="2" a="1"/>
  <c r="C231" i="2" s="1"/>
  <c r="C25" i="2" a="1"/>
  <c r="C25" i="2" s="1"/>
  <c r="C154" i="2" a="1"/>
  <c r="C154" i="2" s="1"/>
  <c r="B1109" i="2" a="1"/>
  <c r="B1109" i="2" s="1"/>
  <c r="C439" i="2" a="1"/>
  <c r="C439" i="2" s="1"/>
  <c r="C272" i="2" a="1"/>
  <c r="C272" i="2" s="1"/>
  <c r="C120" i="2" a="1"/>
  <c r="C120" i="2" s="1"/>
  <c r="D10" i="10" s="1"/>
  <c r="B1079" i="2" a="1"/>
  <c r="B1079" i="2" s="1"/>
  <c r="C438" i="2" a="1"/>
  <c r="C438" i="2" s="1"/>
  <c r="C251" i="2" a="1"/>
  <c r="C251" i="2" s="1"/>
  <c r="C6" i="2" a="1"/>
  <c r="C6" i="2" s="1"/>
  <c r="C539" i="2" a="1"/>
  <c r="C539" i="2" s="1"/>
  <c r="C337" i="2" a="1"/>
  <c r="C337" i="2" s="1"/>
  <c r="C163" i="2" a="1"/>
  <c r="C163" i="2" s="1"/>
  <c r="C249" i="2" a="1"/>
  <c r="C249" i="2" s="1"/>
  <c r="C83" i="2" a="1"/>
  <c r="C83" i="2" s="1"/>
  <c r="C470" i="2" a="1"/>
  <c r="C470" i="2" s="1"/>
  <c r="C238" i="2" a="1"/>
  <c r="C238" i="2" s="1"/>
  <c r="C34" i="2" a="1"/>
  <c r="C34" i="2" s="1"/>
  <c r="C536" i="2" a="1"/>
  <c r="C536" i="2" s="1"/>
  <c r="C358" i="2" a="1"/>
  <c r="C358" i="2" s="1"/>
  <c r="C182" i="2" a="1"/>
  <c r="C182" i="2" s="1"/>
  <c r="C334" i="2" a="1"/>
  <c r="C334" i="2" s="1"/>
  <c r="C104" i="2" a="1"/>
  <c r="C104" i="2" s="1"/>
  <c r="C502" i="2" a="1"/>
  <c r="C502" i="2" s="1"/>
  <c r="C288" i="2" a="1"/>
  <c r="C288" i="2" s="1"/>
  <c r="C102" i="2" a="1"/>
  <c r="C102" i="2" s="1"/>
  <c r="B1111" i="2" a="1"/>
  <c r="B1111" i="2" s="1"/>
  <c r="C626" i="2" a="1"/>
  <c r="C626" i="2" s="1"/>
  <c r="B737" i="2" a="1"/>
  <c r="B737" i="2" s="1"/>
  <c r="C627" i="2" a="1"/>
  <c r="C627" i="2" s="1"/>
  <c r="C870" i="2" a="1"/>
  <c r="C870" i="2" s="1"/>
  <c r="C1078" i="2" a="1"/>
  <c r="C1078" i="2" s="1"/>
  <c r="C524" i="2" a="1"/>
  <c r="C524" i="2" s="1"/>
  <c r="C823" i="2" a="1"/>
  <c r="C823" i="2" s="1"/>
  <c r="C1037" i="2" a="1"/>
  <c r="C1037" i="2" s="1"/>
  <c r="C1239" i="2" a="1"/>
  <c r="C1239" i="2" s="1"/>
  <c r="C1160" i="2" a="1"/>
  <c r="C1160" i="2" s="1"/>
  <c r="C222" i="2" a="1"/>
  <c r="C222" i="2" s="1"/>
  <c r="C663" i="2" a="1"/>
  <c r="C663" i="2" s="1"/>
  <c r="C920" i="2" a="1"/>
  <c r="C920" i="2" s="1"/>
  <c r="C147" i="2" a="1"/>
  <c r="C147" i="2" s="1"/>
  <c r="C763" i="2" a="1"/>
  <c r="C763" i="2" s="1"/>
  <c r="C595" i="2" a="1"/>
  <c r="C595" i="2" s="1"/>
  <c r="C828" i="2" a="1"/>
  <c r="C828" i="2" s="1"/>
  <c r="C1042" i="2" a="1"/>
  <c r="C1042" i="2" s="1"/>
  <c r="C1241" i="2" a="1"/>
  <c r="C1241" i="2" s="1"/>
  <c r="C957" i="2" a="1"/>
  <c r="C957" i="2" s="1"/>
  <c r="C739" i="2" a="1"/>
  <c r="C739" i="2" s="1"/>
  <c r="C521" i="2" a="1"/>
  <c r="C521" i="2" s="1"/>
  <c r="B730" i="2" a="1"/>
  <c r="B730" i="2" s="1"/>
  <c r="C551" i="2" a="1"/>
  <c r="C551" i="2" s="1"/>
  <c r="B946" i="2" a="1"/>
  <c r="B946" i="2" s="1"/>
  <c r="C1226" i="2" a="1"/>
  <c r="C1226" i="2" s="1"/>
  <c r="C1014" i="2" a="1"/>
  <c r="C1014" i="2" s="1"/>
  <c r="C809" i="2" a="1"/>
  <c r="C809" i="2" s="1"/>
  <c r="C599" i="2" a="1"/>
  <c r="C599" i="2" s="1"/>
  <c r="C177" i="2" a="1"/>
  <c r="C177" i="2" s="1"/>
  <c r="C478" i="2" a="1"/>
  <c r="C478" i="2" s="1"/>
  <c r="C751" i="2" a="1"/>
  <c r="C751" i="2" s="1"/>
  <c r="B1197" i="2" a="1"/>
  <c r="B1197" i="2" s="1"/>
  <c r="B771" i="2" a="1"/>
  <c r="B771" i="2" s="1"/>
  <c r="B539" i="2" a="1"/>
  <c r="B539" i="2" s="1"/>
  <c r="C254" i="2" a="1"/>
  <c r="C254" i="2" s="1"/>
  <c r="C26" i="2" a="1"/>
  <c r="C26" i="2" s="1"/>
  <c r="B726" i="2" a="1"/>
  <c r="B726" i="2" s="1"/>
  <c r="C408" i="2" a="1"/>
  <c r="C408" i="2" s="1"/>
  <c r="C210" i="2" a="1"/>
  <c r="C210" i="2" s="1"/>
  <c r="C11" i="2" a="1"/>
  <c r="C11" i="2" s="1"/>
  <c r="C143" i="2" a="1"/>
  <c r="C143" i="2" s="1"/>
  <c r="B1054" i="2" a="1"/>
  <c r="B1054" i="2" s="1"/>
  <c r="C427" i="2" a="1"/>
  <c r="C427" i="2" s="1"/>
  <c r="C263" i="2" a="1"/>
  <c r="C263" i="2" s="1"/>
  <c r="C108" i="2" a="1"/>
  <c r="C108" i="2" s="1"/>
  <c r="C593" i="2" a="1"/>
  <c r="C593" i="2" s="1"/>
  <c r="C426" i="2" a="1"/>
  <c r="C426" i="2" s="1"/>
  <c r="C240" i="2" a="1"/>
  <c r="C240" i="2" s="1"/>
  <c r="B1287" i="2" a="1"/>
  <c r="B1287" i="2" s="1"/>
  <c r="C508" i="2" a="1"/>
  <c r="C508" i="2" s="1"/>
  <c r="C326" i="2" a="1"/>
  <c r="C326" i="2" s="1"/>
  <c r="C152" i="2" a="1"/>
  <c r="C152" i="2" s="1"/>
  <c r="C239" i="2" a="1"/>
  <c r="C239" i="2" s="1"/>
  <c r="C72" i="2" a="1"/>
  <c r="C72" i="2" s="1"/>
  <c r="C459" i="2" a="1"/>
  <c r="C459" i="2" s="1"/>
  <c r="C226" i="2" a="1"/>
  <c r="C226" i="2" s="1"/>
  <c r="C20" i="2" a="1"/>
  <c r="C20" i="2" s="1"/>
  <c r="C527" i="2" a="1"/>
  <c r="C527" i="2" s="1"/>
  <c r="C345" i="2" a="1"/>
  <c r="C345" i="2" s="1"/>
  <c r="C149" i="2" a="1"/>
  <c r="C149" i="2" s="1"/>
  <c r="C290" i="2" a="1"/>
  <c r="C290" i="2" s="1"/>
  <c r="C81" i="2" a="1"/>
  <c r="C81" i="2" s="1"/>
  <c r="C491" i="2" a="1"/>
  <c r="C491" i="2" s="1"/>
  <c r="C276" i="2" a="1"/>
  <c r="C276" i="2" s="1"/>
  <c r="C79" i="2" a="1"/>
  <c r="C79" i="2" s="1"/>
  <c r="C13" i="2" a="1"/>
  <c r="C13" i="2" s="1"/>
  <c r="C643" i="2" a="1"/>
  <c r="C643" i="2" s="1"/>
  <c r="B1115" i="2" a="1"/>
  <c r="B1115" i="2" s="1"/>
  <c r="C661" i="2" a="1"/>
  <c r="C661" i="2" s="1"/>
  <c r="C885" i="2" a="1"/>
  <c r="C885" i="2" s="1"/>
  <c r="C1091" i="2" a="1"/>
  <c r="C1091" i="2" s="1"/>
  <c r="C545" i="2" a="1"/>
  <c r="C545" i="2" s="1"/>
  <c r="C841" i="2" a="1"/>
  <c r="C841" i="2" s="1"/>
  <c r="C1051" i="2" a="1"/>
  <c r="C1051" i="2" s="1"/>
  <c r="C1251" i="2" a="1"/>
  <c r="C1251" i="2" s="1"/>
  <c r="C1203" i="2" a="1"/>
  <c r="C1203" i="2" s="1"/>
  <c r="C296" i="2" a="1"/>
  <c r="C296" i="2" s="1"/>
  <c r="C680" i="2" a="1"/>
  <c r="C680" i="2" s="1"/>
  <c r="C950" i="2" a="1"/>
  <c r="C950" i="2" s="1"/>
  <c r="C301" i="2" a="1"/>
  <c r="C301" i="2" s="1"/>
  <c r="B867" i="2" a="1"/>
  <c r="B867" i="2" s="1"/>
  <c r="C615" i="2" a="1"/>
  <c r="C615" i="2" s="1"/>
  <c r="C845" i="2" a="1"/>
  <c r="C845" i="2" s="1"/>
  <c r="C1055" i="2" a="1"/>
  <c r="C1055" i="2" s="1"/>
  <c r="C1254" i="2" a="1"/>
  <c r="C1254" i="2" s="1"/>
  <c r="C943" i="2" a="1"/>
  <c r="C943" i="2" s="1"/>
  <c r="C726" i="2" a="1"/>
  <c r="C726" i="2" s="1"/>
  <c r="C500" i="2" a="1"/>
  <c r="C500" i="2" s="1"/>
  <c r="C873" i="2" a="1"/>
  <c r="C873" i="2" s="1"/>
  <c r="C514" i="2" a="1"/>
  <c r="C514" i="2" s="1"/>
  <c r="B486" i="2" a="1"/>
  <c r="B486" i="2" s="1"/>
  <c r="C1214" i="2" a="1"/>
  <c r="C1214" i="2" s="1"/>
  <c r="C1000" i="2" a="1"/>
  <c r="C1000" i="2" s="1"/>
  <c r="C797" i="2" a="1"/>
  <c r="C797" i="2" s="1"/>
  <c r="C582" i="2" a="1"/>
  <c r="C582" i="2" s="1"/>
  <c r="C113" i="2" a="1"/>
  <c r="C113" i="2" s="1"/>
  <c r="C507" i="2" a="1"/>
  <c r="C507" i="2" s="1"/>
  <c r="C767" i="2" a="1"/>
  <c r="C767" i="2" s="1"/>
  <c r="B742" i="2" a="1"/>
  <c r="B742" i="2" s="1"/>
  <c r="B352" i="2" a="1"/>
  <c r="B352" i="2" s="1"/>
  <c r="C221" i="2" a="1"/>
  <c r="C221" i="2" s="1"/>
  <c r="B1274" i="2" a="1"/>
  <c r="B1274" i="2" s="1"/>
  <c r="B552" i="2" a="1"/>
  <c r="B552" i="2" s="1"/>
  <c r="C377" i="2" a="1"/>
  <c r="C377" i="2" s="1"/>
  <c r="C165" i="2" a="1"/>
  <c r="C165" i="2" s="1"/>
  <c r="B1273" i="2" a="1"/>
  <c r="B1273" i="2" s="1"/>
  <c r="C109" i="2" a="1"/>
  <c r="C109" i="2" s="1"/>
  <c r="B978" i="2" a="1"/>
  <c r="B978" i="2" s="1"/>
  <c r="C407" i="2" a="1"/>
  <c r="C407" i="2" s="1"/>
  <c r="C241" i="2" a="1"/>
  <c r="C241" i="2" s="1"/>
  <c r="C74" i="2" a="1"/>
  <c r="C74" i="2" s="1"/>
  <c r="C571" i="2" a="1"/>
  <c r="C571" i="2" s="1"/>
  <c r="C385" i="2" a="1"/>
  <c r="C385" i="2" s="1"/>
  <c r="C207" i="2" a="1"/>
  <c r="C207" i="2" s="1"/>
  <c r="B1252" i="2" a="1"/>
  <c r="B1252" i="2" s="1"/>
  <c r="C472" i="2" a="1"/>
  <c r="C472" i="2" s="1"/>
  <c r="C305" i="2" a="1"/>
  <c r="C305" i="2" s="1"/>
  <c r="C130" i="2" a="1"/>
  <c r="C130" i="2" s="1"/>
  <c r="C217" i="2" a="1"/>
  <c r="C217" i="2" s="1"/>
  <c r="C49" i="2" a="1"/>
  <c r="C49" i="2" s="1"/>
  <c r="C415" i="2" a="1"/>
  <c r="C415" i="2" s="1"/>
  <c r="C193" i="2" a="1"/>
  <c r="C193" i="2" s="1"/>
  <c r="B1265" i="2" a="1"/>
  <c r="B1265" i="2" s="1"/>
  <c r="C505" i="2" a="1"/>
  <c r="C505" i="2" s="1"/>
  <c r="C324" i="2" a="1"/>
  <c r="C324" i="2" s="1"/>
  <c r="C116" i="2" a="1"/>
  <c r="C116" i="2" s="1"/>
  <c r="C268" i="2" a="1"/>
  <c r="C268" i="2" s="1"/>
  <c r="C58" i="2" a="1"/>
  <c r="C58" i="2" s="1"/>
  <c r="C445" i="2" a="1"/>
  <c r="C445" i="2" s="1"/>
  <c r="C257" i="2" a="1"/>
  <c r="C257" i="2" s="1"/>
  <c r="C57" i="2" a="1"/>
  <c r="C57" i="2" s="1"/>
  <c r="C284" i="2" a="1"/>
  <c r="C284" i="2" s="1"/>
  <c r="C691" i="2" a="1"/>
  <c r="C691" i="2" s="1"/>
  <c r="C126" i="2" a="1"/>
  <c r="C126" i="2" s="1"/>
  <c r="C692" i="2" a="1"/>
  <c r="C692" i="2" s="1"/>
  <c r="C918" i="2" a="1"/>
  <c r="C918" i="2" s="1"/>
  <c r="B784" i="2" a="1"/>
  <c r="B784" i="2" s="1"/>
  <c r="C609" i="2" a="1"/>
  <c r="C609" i="2" s="1"/>
  <c r="C871" i="2" a="1"/>
  <c r="C871" i="2" s="1"/>
  <c r="C1079" i="2" a="1"/>
  <c r="C1079" i="2" s="1"/>
  <c r="C1288" i="2" a="1"/>
  <c r="C1288" i="2" s="1"/>
  <c r="C1252" i="2" a="1"/>
  <c r="C1252" i="2" s="1"/>
  <c r="C400" i="2" a="1"/>
  <c r="C400" i="2" s="1"/>
  <c r="C711" i="2" a="1"/>
  <c r="C711" i="2" s="1"/>
  <c r="C1038" i="2" a="1"/>
  <c r="C1038" i="2" s="1"/>
  <c r="C401" i="2" a="1"/>
  <c r="C401" i="2" s="1"/>
  <c r="C87" i="2" a="1"/>
  <c r="C87" i="2" s="1"/>
  <c r="C652" i="2" a="1"/>
  <c r="C652" i="2" s="1"/>
  <c r="C876" i="2" a="1"/>
  <c r="C876" i="2" s="1"/>
  <c r="C1082" i="2" a="1"/>
  <c r="C1082" i="2" s="1"/>
  <c r="C1277" i="2" a="1"/>
  <c r="C1277" i="2" s="1"/>
  <c r="C917" i="2" a="1"/>
  <c r="C917" i="2" s="1"/>
  <c r="C700" i="2" a="1"/>
  <c r="C700" i="2" s="1"/>
  <c r="C455" i="2" a="1"/>
  <c r="C455" i="2" s="1"/>
  <c r="C810" i="2" a="1"/>
  <c r="C810" i="2" s="1"/>
  <c r="C468" i="2" a="1"/>
  <c r="C468" i="2" s="1"/>
  <c r="C835" i="2" a="1"/>
  <c r="C835" i="2" s="1"/>
  <c r="C1163" i="2" a="1"/>
  <c r="C1163" i="2" s="1"/>
  <c r="C964" i="2" a="1"/>
  <c r="C964" i="2" s="1"/>
  <c r="C773" i="2" a="1"/>
  <c r="C773" i="2" s="1"/>
  <c r="C548" i="2" a="1"/>
  <c r="C548" i="2" s="1"/>
  <c r="B1163" i="2" a="1"/>
  <c r="B1163" i="2" s="1"/>
  <c r="C553" i="2" a="1"/>
  <c r="C553" i="2" s="1"/>
  <c r="C799" i="2" a="1"/>
  <c r="C799" i="2" s="1"/>
  <c r="D1198" i="1"/>
  <c r="B1198" i="2" s="1" a="1"/>
  <c r="B1198" i="2" s="1"/>
  <c r="B727" i="2" a="1"/>
  <c r="B727" i="2" s="1"/>
  <c r="B467" i="2" a="1"/>
  <c r="B467" i="2" s="1"/>
  <c r="C211" i="2" a="1"/>
  <c r="C211" i="2" s="1"/>
  <c r="B1257" i="2" a="1"/>
  <c r="B1257" i="2" s="1"/>
  <c r="B465" i="2" a="1"/>
  <c r="B465" i="2" s="1"/>
  <c r="C365" i="2" a="1"/>
  <c r="C365" i="2" s="1"/>
  <c r="C144" i="2" a="1"/>
  <c r="C144" i="2" s="1"/>
  <c r="B1255" i="2" a="1"/>
  <c r="B1255" i="2" s="1"/>
  <c r="C97" i="2" a="1"/>
  <c r="C97" i="2" s="1"/>
  <c r="B935" i="2" a="1"/>
  <c r="B935" i="2" s="1"/>
  <c r="C398" i="2" a="1"/>
  <c r="C398" i="2" s="1"/>
  <c r="C230" i="2" a="1"/>
  <c r="C230" i="2" s="1"/>
  <c r="C64" i="2" a="1"/>
  <c r="C64" i="2" s="1"/>
  <c r="C561" i="2" a="1"/>
  <c r="C561" i="2" s="1"/>
  <c r="C375" i="2" a="1"/>
  <c r="C375" i="2" s="1"/>
  <c r="C196" i="2" a="1"/>
  <c r="C196" i="2" s="1"/>
  <c r="C678" i="2" a="1"/>
  <c r="C678" i="2" s="1"/>
  <c r="C450" i="2" a="1"/>
  <c r="C450" i="2" s="1"/>
  <c r="C294" i="2" a="1"/>
  <c r="C294" i="2" s="1"/>
  <c r="C107" i="2" a="1"/>
  <c r="C107" i="2" s="1"/>
  <c r="C205" i="2" a="1"/>
  <c r="C205" i="2" s="1"/>
  <c r="C36" i="2" a="1"/>
  <c r="C36" i="2" s="1"/>
  <c r="C394" i="2" a="1"/>
  <c r="C394" i="2" s="1"/>
  <c r="C183" i="2" a="1"/>
  <c r="C183" i="2" s="1"/>
  <c r="B1248" i="2" a="1"/>
  <c r="B1248" i="2" s="1"/>
  <c r="C480" i="2" a="1"/>
  <c r="C480" i="2" s="1"/>
  <c r="C314" i="2" a="1"/>
  <c r="C314" i="2" s="1"/>
  <c r="C105" i="2" a="1"/>
  <c r="C105" i="2" s="1"/>
  <c r="C258" i="2" a="1"/>
  <c r="C258" i="2" s="1"/>
  <c r="C46" i="2" a="1"/>
  <c r="C46" i="2" s="1"/>
  <c r="C432" i="2" a="1"/>
  <c r="C432" i="2" s="1"/>
  <c r="C235" i="2" a="1"/>
  <c r="C235" i="2" s="1"/>
  <c r="C45" i="2" a="1"/>
  <c r="C45" i="2" s="1"/>
  <c r="C340" i="2" a="1"/>
  <c r="C340" i="2" s="1"/>
  <c r="C708" i="2" a="1"/>
  <c r="C708" i="2" s="1"/>
  <c r="C287" i="2" a="1"/>
  <c r="C287" i="2" s="1"/>
  <c r="C709" i="2" a="1"/>
  <c r="C709" i="2" s="1"/>
  <c r="C933" i="2" a="1"/>
  <c r="C933" i="2" s="1"/>
  <c r="B1136" i="2" a="1"/>
  <c r="B1136" i="2" s="1"/>
  <c r="C628" i="2" a="1"/>
  <c r="C628" i="2" s="1"/>
  <c r="C886" i="2" a="1"/>
  <c r="C886" i="2" s="1"/>
  <c r="C1092" i="2" a="1"/>
  <c r="C1092" i="2" s="1"/>
  <c r="B1200" i="2" a="1"/>
  <c r="B1200" i="2" s="1"/>
  <c r="C1289" i="2" a="1"/>
  <c r="C1289" i="2" s="1"/>
  <c r="C440" i="2" a="1"/>
  <c r="C440" i="2" s="1"/>
  <c r="C729" i="2" a="1"/>
  <c r="C729" i="2" s="1"/>
  <c r="C1080" i="2" a="1"/>
  <c r="C1080" i="2" s="1"/>
  <c r="C442" i="2" a="1"/>
  <c r="C442" i="2" s="1"/>
  <c r="C156" i="2" a="1"/>
  <c r="C156" i="2" s="1"/>
  <c r="C666" i="2" a="1"/>
  <c r="C666" i="2" s="1"/>
  <c r="C891" i="2" a="1"/>
  <c r="C891" i="2" s="1"/>
  <c r="C1096" i="2" a="1"/>
  <c r="C1096" i="2" s="1"/>
  <c r="C1292" i="2" a="1"/>
  <c r="C1292" i="2" s="1"/>
  <c r="C903" i="2" a="1"/>
  <c r="C903" i="2" s="1"/>
  <c r="C687" i="2" a="1"/>
  <c r="C687" i="2" s="1"/>
  <c r="C424" i="2" a="1"/>
  <c r="C424" i="2" s="1"/>
  <c r="C760" i="2" a="1"/>
  <c r="C760" i="2" s="1"/>
  <c r="C446" i="2" a="1"/>
  <c r="C446" i="2" s="1"/>
  <c r="C821" i="2" a="1"/>
  <c r="C821" i="2" s="1"/>
  <c r="C1150" i="2" a="1"/>
  <c r="C1150" i="2" s="1"/>
  <c r="C951" i="2" a="1"/>
  <c r="C951" i="2" s="1"/>
  <c r="C759" i="2" a="1"/>
  <c r="C759" i="2" s="1"/>
  <c r="C532" i="2" a="1"/>
  <c r="C532" i="2" s="1"/>
  <c r="B945" i="2" a="1"/>
  <c r="B945" i="2" s="1"/>
  <c r="C575" i="2" a="1"/>
  <c r="C575" i="2" s="1"/>
  <c r="B713" i="2" a="1"/>
  <c r="B713" i="2" s="1"/>
  <c r="B627" i="2" a="1"/>
  <c r="B627" i="2" s="1"/>
  <c r="C188" i="2" a="1"/>
  <c r="C188" i="2" s="1"/>
  <c r="B1240" i="2" a="1"/>
  <c r="B1240" i="2" s="1"/>
  <c r="B308" i="2" a="1"/>
  <c r="B308" i="2" s="1"/>
  <c r="C351" i="2" a="1"/>
  <c r="C351" i="2" s="1"/>
  <c r="C133" i="2" a="1"/>
  <c r="C133" i="2" s="1"/>
  <c r="B1239" i="2" a="1"/>
  <c r="B1239" i="2" s="1"/>
  <c r="C75" i="2" a="1"/>
  <c r="C75" i="2" s="1"/>
  <c r="B901" i="2" a="1"/>
  <c r="B901" i="2" s="1"/>
  <c r="C386" i="2" a="1"/>
  <c r="C386" i="2" s="1"/>
  <c r="C219" i="2" a="1"/>
  <c r="C219" i="2" s="1"/>
  <c r="C52" i="2" a="1"/>
  <c r="C52" i="2" s="1"/>
  <c r="C550" i="2" a="1"/>
  <c r="C550" i="2" s="1"/>
  <c r="C362" i="2" a="1"/>
  <c r="C362" i="2" s="1"/>
  <c r="C185" i="2" a="1"/>
  <c r="C185" i="2" s="1"/>
  <c r="C657" i="2" a="1"/>
  <c r="C657" i="2" s="1"/>
  <c r="C437" i="2" a="1"/>
  <c r="C437" i="2" s="1"/>
  <c r="C281" i="2" a="1"/>
  <c r="C281" i="2" s="1"/>
  <c r="C95" i="2" a="1"/>
  <c r="C95" i="2" s="1"/>
  <c r="C194" i="2" a="1"/>
  <c r="C194" i="2" s="1"/>
  <c r="C21" i="2" a="1"/>
  <c r="C21" i="2" s="1"/>
  <c r="C382" i="2" a="1"/>
  <c r="C382" i="2" s="1"/>
  <c r="C170" i="2" a="1"/>
  <c r="C170" i="2" s="1"/>
  <c r="C634" i="2" a="1"/>
  <c r="C634" i="2" s="1"/>
  <c r="C458" i="2" a="1"/>
  <c r="C458" i="2" s="1"/>
  <c r="C302" i="2" a="1"/>
  <c r="C302" i="2" s="1"/>
  <c r="C92" i="2" a="1"/>
  <c r="C92" i="2" s="1"/>
  <c r="C237" i="2" a="1"/>
  <c r="C237" i="2" s="1"/>
  <c r="C31" i="2" a="1"/>
  <c r="C31" i="2" s="1"/>
  <c r="C421" i="2" a="1"/>
  <c r="C421" i="2" s="1"/>
  <c r="C223" i="2" a="1"/>
  <c r="C223" i="2" s="1"/>
  <c r="C29" i="2" a="1"/>
  <c r="C29" i="2" s="1"/>
  <c r="C390" i="2" a="1"/>
  <c r="C390" i="2" s="1"/>
  <c r="C725" i="2" a="1"/>
  <c r="C725" i="2" s="1"/>
  <c r="C344" i="2" a="1"/>
  <c r="C344" i="2" s="1"/>
  <c r="C727" i="2" a="1"/>
  <c r="C727" i="2" s="1"/>
  <c r="C948" i="2" a="1"/>
  <c r="C948" i="2" s="1"/>
  <c r="C55" i="2" a="1"/>
  <c r="C55" i="2" s="1"/>
  <c r="C646" i="2" a="1"/>
  <c r="C646" i="2" s="1"/>
  <c r="C902" i="2" a="1"/>
  <c r="C902" i="2" s="1"/>
  <c r="C1106" i="2" a="1"/>
  <c r="C1106" i="2" s="1"/>
  <c r="C935" i="2" a="1"/>
  <c r="C935" i="2" s="1"/>
  <c r="B1201" i="2" a="1"/>
  <c r="B1201" i="2" s="1"/>
  <c r="C469" i="2" a="1"/>
  <c r="C469" i="2" s="1"/>
  <c r="C745" i="2" a="1"/>
  <c r="C745" i="2" s="1"/>
  <c r="C1107" i="2" a="1"/>
  <c r="C1107" i="2" s="1"/>
  <c r="C471" i="2" a="1"/>
  <c r="C471" i="2" s="1"/>
  <c r="C233" i="2" a="1"/>
  <c r="C233" i="2" s="1"/>
  <c r="C684" i="2" a="1"/>
  <c r="C684" i="2" s="1"/>
  <c r="C907" i="2" a="1"/>
  <c r="C907" i="2" s="1"/>
  <c r="C1110" i="2" a="1"/>
  <c r="C1110" i="2" s="1"/>
  <c r="C884" i="2" a="1"/>
  <c r="C884" i="2" s="1"/>
  <c r="C825" i="2" a="1"/>
  <c r="C825" i="2" s="1"/>
  <c r="C843" i="2" a="1"/>
  <c r="C843" i="2" s="1"/>
  <c r="C813" i="2" a="1"/>
  <c r="C813" i="2" s="1"/>
  <c r="C829" i="2" a="1"/>
  <c r="C829" i="2" s="1"/>
  <c r="B1242" i="2" a="1"/>
  <c r="B1242" i="2" s="1"/>
  <c r="C167" i="2" a="1"/>
  <c r="C167" i="2" s="1"/>
  <c r="C329" i="2" a="1"/>
  <c r="C329" i="2" s="1"/>
  <c r="C418" i="2" a="1"/>
  <c r="C418" i="2" s="1"/>
  <c r="C482" i="2" a="1"/>
  <c r="C482" i="2" s="1"/>
  <c r="C534" i="2" a="1"/>
  <c r="C534" i="2" s="1"/>
  <c r="C619" i="2" a="1"/>
  <c r="C619" i="2" s="1"/>
  <c r="C654" i="2" a="1"/>
  <c r="C654" i="2" s="1"/>
  <c r="C686" i="2" a="1"/>
  <c r="C686" i="2" s="1"/>
  <c r="C718" i="2" a="1"/>
  <c r="C718" i="2" s="1"/>
  <c r="C784" i="2" a="1"/>
  <c r="C784" i="2" s="1"/>
  <c r="C816" i="2" a="1"/>
  <c r="C816" i="2" s="1"/>
  <c r="C846" i="2" a="1"/>
  <c r="C846" i="2" s="1"/>
  <c r="C868" i="2" a="1"/>
  <c r="C868" i="2" s="1"/>
  <c r="C894" i="2" a="1"/>
  <c r="C894" i="2" s="1"/>
  <c r="C915" i="2" a="1"/>
  <c r="C915" i="2" s="1"/>
  <c r="C940" i="2" a="1"/>
  <c r="C940" i="2" s="1"/>
  <c r="C959" i="2" a="1"/>
  <c r="C959" i="2" s="1"/>
  <c r="C999" i="2" a="1"/>
  <c r="C999" i="2" s="1"/>
  <c r="C1020" i="2" a="1"/>
  <c r="C1020" i="2" s="1"/>
  <c r="C1043" i="2" a="1"/>
  <c r="C1043" i="2" s="1"/>
  <c r="C1061" i="2" a="1"/>
  <c r="C1061" i="2" s="1"/>
  <c r="C1081" i="2" a="1"/>
  <c r="C1081" i="2" s="1"/>
  <c r="C1098" i="2" a="1"/>
  <c r="C1098" i="2" s="1"/>
  <c r="C1117" i="2" a="1"/>
  <c r="C1117" i="2" s="1"/>
  <c r="C1135" i="2" a="1"/>
  <c r="C1135" i="2" s="1"/>
  <c r="C1152" i="2" a="1"/>
  <c r="C1152" i="2" s="1"/>
  <c r="C1168" i="2" a="1"/>
  <c r="C1168" i="2" s="1"/>
  <c r="C1186" i="2" a="1"/>
  <c r="C1186" i="2" s="1"/>
  <c r="C1217" i="2" a="1"/>
  <c r="C1217" i="2" s="1"/>
  <c r="C1232" i="2" a="1"/>
  <c r="C1232" i="2" s="1"/>
  <c r="C1247" i="2" a="1"/>
  <c r="C1247" i="2" s="1"/>
  <c r="C1262" i="2" a="1"/>
  <c r="C1262" i="2" s="1"/>
  <c r="C1278" i="2" a="1"/>
  <c r="C1278" i="2" s="1"/>
  <c r="C1296" i="2" a="1"/>
  <c r="C1296" i="2" s="1"/>
  <c r="C1248" i="2" a="1"/>
  <c r="C1248" i="2" s="1"/>
  <c r="C1279" i="2" a="1"/>
  <c r="C1279" i="2" s="1"/>
  <c r="C555" i="2" a="1"/>
  <c r="C555" i="2" s="1"/>
  <c r="C769" i="2" a="1"/>
  <c r="C769" i="2" s="1"/>
  <c r="C947" i="2" a="1"/>
  <c r="C947" i="2" s="1"/>
  <c r="C1109" i="2" a="1"/>
  <c r="C1109" i="2" s="1"/>
  <c r="C1240" i="2" a="1"/>
  <c r="C1240" i="2" s="1"/>
  <c r="C1246" i="2" a="1"/>
  <c r="C1246" i="2" s="1"/>
  <c r="B1259" i="2" a="1"/>
  <c r="B1259" i="2" s="1"/>
  <c r="C180" i="2" a="1"/>
  <c r="C180" i="2" s="1"/>
  <c r="C331" i="2" a="1"/>
  <c r="C331" i="2" s="1"/>
  <c r="C419" i="2" a="1"/>
  <c r="C419" i="2" s="1"/>
  <c r="C485" i="2" a="1"/>
  <c r="C485" i="2" s="1"/>
  <c r="C535" i="2" a="1"/>
  <c r="C535" i="2" s="1"/>
  <c r="C577" i="2" a="1"/>
  <c r="C577" i="2" s="1"/>
  <c r="C620" i="2" a="1"/>
  <c r="C620" i="2" s="1"/>
  <c r="C655" i="2" a="1"/>
  <c r="C655" i="2" s="1"/>
  <c r="C688" i="2" a="1"/>
  <c r="C688" i="2" s="1"/>
  <c r="C719" i="2" a="1"/>
  <c r="C719" i="2" s="1"/>
  <c r="C754" i="2" a="1"/>
  <c r="C754" i="2" s="1"/>
  <c r="C786" i="2" a="1"/>
  <c r="C786" i="2" s="1"/>
  <c r="C817" i="2" a="1"/>
  <c r="C817" i="2" s="1"/>
  <c r="C849" i="2" a="1"/>
  <c r="C849" i="2" s="1"/>
  <c r="C874" i="2" a="1"/>
  <c r="C874" i="2" s="1"/>
  <c r="C895" i="2" a="1"/>
  <c r="C895" i="2" s="1"/>
  <c r="C916" i="2" a="1"/>
  <c r="C916" i="2" s="1"/>
  <c r="C941" i="2" a="1"/>
  <c r="C941" i="2" s="1"/>
  <c r="C960" i="2" a="1"/>
  <c r="C960" i="2" s="1"/>
  <c r="C982" i="2" a="1"/>
  <c r="C982" i="2" s="1"/>
  <c r="C1001" i="2" a="1"/>
  <c r="C1001" i="2" s="1"/>
  <c r="C1021" i="2" a="1"/>
  <c r="C1021" i="2" s="1"/>
  <c r="C1044" i="2" a="1"/>
  <c r="C1044" i="2" s="1"/>
  <c r="C1062" i="2" a="1"/>
  <c r="C1062" i="2" s="1"/>
  <c r="C1099" i="2" a="1"/>
  <c r="C1099" i="2" s="1"/>
  <c r="C1118" i="2" a="1"/>
  <c r="C1118" i="2" s="1"/>
  <c r="C1169" i="2" a="1"/>
  <c r="C1169" i="2" s="1"/>
  <c r="C1187" i="2" a="1"/>
  <c r="C1187" i="2" s="1"/>
  <c r="C1219" i="2" a="1"/>
  <c r="C1219" i="2" s="1"/>
  <c r="C1233" i="2" a="1"/>
  <c r="C1233" i="2" s="1"/>
  <c r="C1264" i="2" a="1"/>
  <c r="C1264" i="2" s="1"/>
  <c r="C1297" i="2" a="1"/>
  <c r="C1297" i="2" s="1"/>
  <c r="C598" i="2" a="1"/>
  <c r="C598" i="2" s="1"/>
  <c r="C831" i="2" a="1"/>
  <c r="C831" i="2" s="1"/>
  <c r="C972" i="2" a="1"/>
  <c r="C972" i="2" s="1"/>
  <c r="C1127" i="2" a="1"/>
  <c r="C1127" i="2" s="1"/>
  <c r="C1269" i="2" a="1"/>
  <c r="C1269" i="2" s="1"/>
  <c r="B1275" i="2" a="1"/>
  <c r="B1275" i="2" s="1"/>
  <c r="C189" i="2" a="1"/>
  <c r="C189" i="2" s="1"/>
  <c r="C420" i="2" a="1"/>
  <c r="C420" i="2" s="1"/>
  <c r="C486" i="2" a="1"/>
  <c r="C486" i="2" s="1"/>
  <c r="C538" i="2" a="1"/>
  <c r="C538" i="2" s="1"/>
  <c r="C578" i="2" a="1"/>
  <c r="C578" i="2" s="1"/>
  <c r="C622" i="2" a="1"/>
  <c r="C622" i="2" s="1"/>
  <c r="C656" i="2" a="1"/>
  <c r="C656" i="2" s="1"/>
  <c r="C689" i="2" a="1"/>
  <c r="C689" i="2" s="1"/>
  <c r="C722" i="2" a="1"/>
  <c r="C722" i="2" s="1"/>
  <c r="C755" i="2" a="1"/>
  <c r="C755" i="2" s="1"/>
  <c r="C787" i="2" a="1"/>
  <c r="C787" i="2" s="1"/>
  <c r="C818" i="2" a="1"/>
  <c r="C818" i="2" s="1"/>
  <c r="C850" i="2" a="1"/>
  <c r="C850" i="2" s="1"/>
  <c r="C875" i="2" a="1"/>
  <c r="C875" i="2" s="1"/>
  <c r="C896" i="2" a="1"/>
  <c r="C896" i="2" s="1"/>
  <c r="C921" i="2" a="1"/>
  <c r="C921" i="2" s="1"/>
  <c r="C961" i="2" a="1"/>
  <c r="C961" i="2" s="1"/>
  <c r="C1002" i="2" a="1"/>
  <c r="C1002" i="2" s="1"/>
  <c r="C1025" i="2" a="1"/>
  <c r="C1025" i="2" s="1"/>
  <c r="C1046" i="2" a="1"/>
  <c r="C1046" i="2" s="1"/>
  <c r="C1063" i="2" a="1"/>
  <c r="C1063" i="2" s="1"/>
  <c r="C1083" i="2" a="1"/>
  <c r="C1083" i="2" s="1"/>
  <c r="C1101" i="2" a="1"/>
  <c r="C1101" i="2" s="1"/>
  <c r="C1119" i="2" a="1"/>
  <c r="C1119" i="2" s="1"/>
  <c r="C1137" i="2" a="1"/>
  <c r="C1137" i="2" s="1"/>
  <c r="C1153" i="2" a="1"/>
  <c r="C1153" i="2" s="1"/>
  <c r="C1170" i="2" a="1"/>
  <c r="C1170" i="2" s="1"/>
  <c r="C1204" i="2" a="1"/>
  <c r="C1204" i="2" s="1"/>
  <c r="C1220" i="2" a="1"/>
  <c r="C1220" i="2" s="1"/>
  <c r="C1250" i="2" a="1"/>
  <c r="C1250" i="2" s="1"/>
  <c r="C1265" i="2" a="1"/>
  <c r="C1265" i="2" s="1"/>
  <c r="C1280" i="2" a="1"/>
  <c r="C1280" i="2" s="1"/>
  <c r="C454" i="2" a="1"/>
  <c r="C454" i="2" s="1"/>
  <c r="C801" i="2" a="1"/>
  <c r="C801" i="2" s="1"/>
  <c r="C988" i="2" a="1"/>
  <c r="C988" i="2" s="1"/>
  <c r="C1142" i="2" a="1"/>
  <c r="C1142" i="2" s="1"/>
  <c r="C1286" i="2" a="1"/>
  <c r="C1286" i="2" s="1"/>
  <c r="B1276" i="2" a="1"/>
  <c r="B1276" i="2" s="1"/>
  <c r="C200" i="2" a="1"/>
  <c r="C200" i="2" s="1"/>
  <c r="C333" i="2" a="1"/>
  <c r="C333" i="2" s="1"/>
  <c r="C422" i="2" a="1"/>
  <c r="C422" i="2" s="1"/>
  <c r="C488" i="2" a="1"/>
  <c r="C488" i="2" s="1"/>
  <c r="C580" i="2" a="1"/>
  <c r="C580" i="2" s="1"/>
  <c r="C624" i="2" a="1"/>
  <c r="C624" i="2" s="1"/>
  <c r="C659" i="2" a="1"/>
  <c r="C659" i="2" s="1"/>
  <c r="C690" i="2" a="1"/>
  <c r="C690" i="2" s="1"/>
  <c r="C723" i="2" a="1"/>
  <c r="C723" i="2" s="1"/>
  <c r="C788" i="2" a="1"/>
  <c r="C788" i="2" s="1"/>
  <c r="C819" i="2" a="1"/>
  <c r="C819" i="2" s="1"/>
  <c r="C851" i="2" a="1"/>
  <c r="C851" i="2" s="1"/>
  <c r="C877" i="2" a="1"/>
  <c r="C877" i="2" s="1"/>
  <c r="C898" i="2" a="1"/>
  <c r="C898" i="2" s="1"/>
  <c r="C922" i="2" a="1"/>
  <c r="C922" i="2" s="1"/>
  <c r="C942" i="2" a="1"/>
  <c r="C942" i="2" s="1"/>
  <c r="C962" i="2" a="1"/>
  <c r="C962" i="2" s="1"/>
  <c r="C984" i="2" a="1"/>
  <c r="C984" i="2" s="1"/>
  <c r="C1003" i="2" a="1"/>
  <c r="C1003" i="2" s="1"/>
  <c r="C1084" i="2" a="1"/>
  <c r="C1084" i="2" s="1"/>
  <c r="C1102" i="2" a="1"/>
  <c r="C1102" i="2" s="1"/>
  <c r="C1121" i="2" a="1"/>
  <c r="C1121" i="2" s="1"/>
  <c r="C1154" i="2" a="1"/>
  <c r="C1154" i="2" s="1"/>
  <c r="C1171" i="2" a="1"/>
  <c r="C1171" i="2" s="1"/>
  <c r="C1205" i="2" a="1"/>
  <c r="C1205" i="2" s="1"/>
  <c r="C1221" i="2" a="1"/>
  <c r="C1221" i="2" s="1"/>
  <c r="C1234" i="2" a="1"/>
  <c r="C1234" i="2" s="1"/>
  <c r="C1267" i="2" a="1"/>
  <c r="C1267" i="2" s="1"/>
  <c r="C1281" i="2" a="1"/>
  <c r="C1281" i="2" s="1"/>
  <c r="C101" i="2" a="1"/>
  <c r="C101" i="2" s="1"/>
  <c r="C639" i="2" a="1"/>
  <c r="C639" i="2" s="1"/>
  <c r="C859" i="2" a="1"/>
  <c r="C859" i="2" s="1"/>
  <c r="C1011" i="2" a="1"/>
  <c r="C1011" i="2" s="1"/>
  <c r="C1179" i="2" a="1"/>
  <c r="C1179" i="2" s="1"/>
  <c r="C1295" i="2" a="1"/>
  <c r="C1295" i="2" s="1"/>
  <c r="B1294" i="2" a="1"/>
  <c r="B1294" i="2" s="1"/>
  <c r="C201" i="2" a="1"/>
  <c r="C201" i="2" s="1"/>
  <c r="C336" i="2" a="1"/>
  <c r="C336" i="2" s="1"/>
  <c r="C428" i="2" a="1"/>
  <c r="C428" i="2" s="1"/>
  <c r="C489" i="2" a="1"/>
  <c r="C489" i="2" s="1"/>
  <c r="C542" i="2" a="1"/>
  <c r="C542" i="2" s="1"/>
  <c r="C584" i="2" a="1"/>
  <c r="C584" i="2" s="1"/>
  <c r="C660" i="2" a="1"/>
  <c r="C660" i="2" s="1"/>
  <c r="C724" i="2" a="1"/>
  <c r="C724" i="2" s="1"/>
  <c r="C756" i="2" a="1"/>
  <c r="C756" i="2" s="1"/>
  <c r="C789" i="2" a="1"/>
  <c r="C789" i="2" s="1"/>
  <c r="C852" i="2" a="1"/>
  <c r="C852" i="2" s="1"/>
  <c r="C878" i="2" a="1"/>
  <c r="C878" i="2" s="1"/>
  <c r="C899" i="2" a="1"/>
  <c r="C899" i="2" s="1"/>
  <c r="C924" i="2" a="1"/>
  <c r="C924" i="2" s="1"/>
  <c r="C944" i="2" a="1"/>
  <c r="C944" i="2" s="1"/>
  <c r="C967" i="2" a="1"/>
  <c r="C967" i="2" s="1"/>
  <c r="C1004" i="2" a="1"/>
  <c r="C1004" i="2" s="1"/>
  <c r="C1028" i="2" a="1"/>
  <c r="C1028" i="2" s="1"/>
  <c r="C1047" i="2" a="1"/>
  <c r="C1047" i="2" s="1"/>
  <c r="C1085" i="2" a="1"/>
  <c r="C1085" i="2" s="1"/>
  <c r="C1103" i="2" a="1"/>
  <c r="C1103" i="2" s="1"/>
  <c r="C1122" i="2" a="1"/>
  <c r="C1122" i="2" s="1"/>
  <c r="C1139" i="2" a="1"/>
  <c r="C1139" i="2" s="1"/>
  <c r="C1155" i="2" a="1"/>
  <c r="C1155" i="2" s="1"/>
  <c r="C1172" i="2" a="1"/>
  <c r="C1172" i="2" s="1"/>
  <c r="C1207" i="2" a="1"/>
  <c r="C1207" i="2" s="1"/>
  <c r="C1222" i="2" a="1"/>
  <c r="C1222" i="2" s="1"/>
  <c r="C1235" i="2" a="1"/>
  <c r="C1235" i="2" s="1"/>
  <c r="C1283" i="2" a="1"/>
  <c r="C1283" i="2" s="1"/>
  <c r="C1253" i="2" a="1"/>
  <c r="C1253" i="2" s="1"/>
  <c r="C1284" i="2" a="1"/>
  <c r="C1284" i="2" s="1"/>
  <c r="C1108" i="2" a="1"/>
  <c r="C1108" i="2" s="1"/>
  <c r="C1157" i="2" a="1"/>
  <c r="C1157" i="2" s="1"/>
  <c r="C1223" i="2" a="1"/>
  <c r="C1223" i="2" s="1"/>
  <c r="C1255" i="2" a="1"/>
  <c r="C1255" i="2" s="1"/>
  <c r="C368" i="2" a="1"/>
  <c r="C368" i="2" s="1"/>
  <c r="C736" i="2" a="1"/>
  <c r="C736" i="2" s="1"/>
  <c r="C928" i="2" a="1"/>
  <c r="C928" i="2" s="1"/>
  <c r="C1071" i="2" a="1"/>
  <c r="C1071" i="2" s="1"/>
  <c r="C1209" i="2" a="1"/>
  <c r="C1209" i="2" s="1"/>
  <c r="C1276" i="2" a="1"/>
  <c r="C1276" i="2" s="1"/>
  <c r="B553" i="2" a="1"/>
  <c r="B553" i="2" s="1"/>
  <c r="C67" i="2" a="1"/>
  <c r="C67" i="2" s="1"/>
  <c r="C224" i="2" a="1"/>
  <c r="C224" i="2" s="1"/>
  <c r="C356" i="2" a="1"/>
  <c r="C356" i="2" s="1"/>
  <c r="C443" i="2" a="1"/>
  <c r="C443" i="2" s="1"/>
  <c r="C503" i="2" a="1"/>
  <c r="C503" i="2" s="1"/>
  <c r="C552" i="2" a="1"/>
  <c r="C552" i="2" s="1"/>
  <c r="C594" i="2" a="1"/>
  <c r="C594" i="2" s="1"/>
  <c r="C633" i="2" a="1"/>
  <c r="C633" i="2" s="1"/>
  <c r="C665" i="2" a="1"/>
  <c r="C665" i="2" s="1"/>
  <c r="C698" i="2" a="1"/>
  <c r="C698" i="2" s="1"/>
  <c r="C731" i="2" a="1"/>
  <c r="C731" i="2" s="1"/>
  <c r="C764" i="2" a="1"/>
  <c r="C764" i="2" s="1"/>
  <c r="C795" i="2" a="1"/>
  <c r="C795" i="2" s="1"/>
  <c r="C827" i="2" a="1"/>
  <c r="C827" i="2" s="1"/>
  <c r="C853" i="2" a="1"/>
  <c r="C853" i="2" s="1"/>
  <c r="C879" i="2" a="1"/>
  <c r="C879" i="2" s="1"/>
  <c r="C900" i="2" a="1"/>
  <c r="C900" i="2" s="1"/>
  <c r="C926" i="2" a="1"/>
  <c r="C926" i="2" s="1"/>
  <c r="C945" i="2" a="1"/>
  <c r="C945" i="2" s="1"/>
  <c r="C968" i="2" a="1"/>
  <c r="C968" i="2" s="1"/>
  <c r="C985" i="2" a="1"/>
  <c r="C985" i="2" s="1"/>
  <c r="C1005" i="2" a="1"/>
  <c r="C1005" i="2" s="1"/>
  <c r="C1029" i="2" a="1"/>
  <c r="C1029" i="2" s="1"/>
  <c r="C1068" i="2" a="1"/>
  <c r="C1068" i="2" s="1"/>
  <c r="C1086" i="2" a="1"/>
  <c r="C1086" i="2" s="1"/>
  <c r="C1104" i="2" a="1"/>
  <c r="C1104" i="2" s="1"/>
  <c r="C1124" i="2" a="1"/>
  <c r="C1124" i="2" s="1"/>
  <c r="C1140" i="2" a="1"/>
  <c r="C1140" i="2" s="1"/>
  <c r="C1156" i="2" a="1"/>
  <c r="C1156" i="2" s="1"/>
  <c r="C1175" i="2" a="1"/>
  <c r="C1175" i="2" s="1"/>
  <c r="C1236" i="2" a="1"/>
  <c r="C1236" i="2" s="1"/>
  <c r="C1268" i="2" a="1"/>
  <c r="C1268" i="2" s="1"/>
  <c r="C1125" i="2" a="1"/>
  <c r="C1125" i="2" s="1"/>
  <c r="C1177" i="2" a="1"/>
  <c r="C1177" i="2" s="1"/>
  <c r="C1238" i="2" a="1"/>
  <c r="C1238" i="2" s="1"/>
  <c r="C1285" i="2" a="1"/>
  <c r="C1285" i="2" s="1"/>
  <c r="C246" i="2" a="1"/>
  <c r="C246" i="2" s="1"/>
  <c r="C702" i="2" a="1"/>
  <c r="C702" i="2" s="1"/>
  <c r="C906" i="2" a="1"/>
  <c r="C906" i="2" s="1"/>
  <c r="C1031" i="2" a="1"/>
  <c r="C1031" i="2" s="1"/>
  <c r="C1158" i="2" a="1"/>
  <c r="C1158" i="2" s="1"/>
  <c r="C1185" i="2" a="1"/>
  <c r="C1185" i="2" s="1"/>
  <c r="B620" i="2" a="1"/>
  <c r="B620" i="2" s="1"/>
  <c r="C91" i="2" a="1"/>
  <c r="C91" i="2" s="1"/>
  <c r="C245" i="2" a="1"/>
  <c r="C245" i="2" s="1"/>
  <c r="C367" i="2" a="1"/>
  <c r="C367" i="2" s="1"/>
  <c r="C452" i="2" a="1"/>
  <c r="C452" i="2" s="1"/>
  <c r="C510" i="2" a="1"/>
  <c r="C510" i="2" s="1"/>
  <c r="C554" i="2" a="1"/>
  <c r="C554" i="2" s="1"/>
  <c r="C597" i="2" a="1"/>
  <c r="C597" i="2" s="1"/>
  <c r="C638" i="2" a="1"/>
  <c r="C638" i="2" s="1"/>
  <c r="C668" i="2" a="1"/>
  <c r="C668" i="2" s="1"/>
  <c r="C735" i="2" a="1"/>
  <c r="C735" i="2" s="1"/>
  <c r="C768" i="2" a="1"/>
  <c r="C768" i="2" s="1"/>
  <c r="C800" i="2" a="1"/>
  <c r="C800" i="2" s="1"/>
  <c r="C830" i="2" a="1"/>
  <c r="C830" i="2" s="1"/>
  <c r="C858" i="2" a="1"/>
  <c r="C858" i="2" s="1"/>
  <c r="C880" i="2" a="1"/>
  <c r="C880" i="2" s="1"/>
  <c r="C905" i="2" a="1"/>
  <c r="C905" i="2" s="1"/>
  <c r="C927" i="2" a="1"/>
  <c r="C927" i="2" s="1"/>
  <c r="C946" i="2" a="1"/>
  <c r="C946" i="2" s="1"/>
  <c r="C971" i="2" a="1"/>
  <c r="C971" i="2" s="1"/>
  <c r="C986" i="2" a="1"/>
  <c r="C986" i="2" s="1"/>
  <c r="C1010" i="2" a="1"/>
  <c r="C1010" i="2" s="1"/>
  <c r="C1030" i="2" a="1"/>
  <c r="C1030" i="2" s="1"/>
  <c r="C1048" i="2" a="1"/>
  <c r="C1048" i="2" s="1"/>
  <c r="C1070" i="2" a="1"/>
  <c r="C1070" i="2" s="1"/>
  <c r="C1087" i="2" a="1"/>
  <c r="C1087" i="2" s="1"/>
  <c r="C1141" i="2" a="1"/>
  <c r="C1141" i="2" s="1"/>
  <c r="C1208" i="2" a="1"/>
  <c r="C1208" i="2" s="1"/>
  <c r="B834" i="2" a="1"/>
  <c r="B834" i="2" s="1"/>
  <c r="C671" i="2" a="1"/>
  <c r="C671" i="2" s="1"/>
  <c r="C881" i="2" a="1"/>
  <c r="C881" i="2" s="1"/>
  <c r="C1089" i="2" a="1"/>
  <c r="C1089" i="2" s="1"/>
  <c r="C1256" i="2" a="1"/>
  <c r="C1256" i="2" s="1"/>
  <c r="B983" i="2" a="1"/>
  <c r="B983" i="2" s="1"/>
  <c r="C255" i="2" a="1"/>
  <c r="C255" i="2" s="1"/>
  <c r="C373" i="2" a="1"/>
  <c r="C373" i="2" s="1"/>
  <c r="C456" i="2" a="1"/>
  <c r="C456" i="2" s="1"/>
  <c r="C512" i="2" a="1"/>
  <c r="C512" i="2" s="1"/>
  <c r="C601" i="2" a="1"/>
  <c r="C601" i="2" s="1"/>
  <c r="C640" i="2" a="1"/>
  <c r="C640" i="2" s="1"/>
  <c r="C672" i="2" a="1"/>
  <c r="C672" i="2" s="1"/>
  <c r="C703" i="2" a="1"/>
  <c r="C703" i="2" s="1"/>
  <c r="C737" i="2" a="1"/>
  <c r="C737" i="2" s="1"/>
  <c r="C770" i="2" a="1"/>
  <c r="C770" i="2" s="1"/>
  <c r="C802" i="2" a="1"/>
  <c r="C802" i="2" s="1"/>
  <c r="C832" i="2" a="1"/>
  <c r="C832" i="2" s="1"/>
  <c r="C908" i="2" a="1"/>
  <c r="C908" i="2" s="1"/>
  <c r="C929" i="2" a="1"/>
  <c r="C929" i="2" s="1"/>
  <c r="C952" i="2" a="1"/>
  <c r="C952" i="2" s="1"/>
  <c r="C973" i="2" a="1"/>
  <c r="C973" i="2" s="1"/>
  <c r="C989" i="2" a="1"/>
  <c r="C989" i="2" s="1"/>
  <c r="C1013" i="2" a="1"/>
  <c r="C1013" i="2" s="1"/>
  <c r="C1033" i="2" a="1"/>
  <c r="C1033" i="2" s="1"/>
  <c r="C1053" i="2" a="1"/>
  <c r="C1053" i="2" s="1"/>
  <c r="C1072" i="2" a="1"/>
  <c r="C1072" i="2" s="1"/>
  <c r="C1111" i="2" a="1"/>
  <c r="C1111" i="2" s="1"/>
  <c r="C1128" i="2" a="1"/>
  <c r="C1128" i="2" s="1"/>
  <c r="C1143" i="2" a="1"/>
  <c r="C1143" i="2" s="1"/>
  <c r="C1161" i="2" a="1"/>
  <c r="C1161" i="2" s="1"/>
  <c r="C1180" i="2" a="1"/>
  <c r="C1180" i="2" s="1"/>
  <c r="C1224" i="2" a="1"/>
  <c r="C1224" i="2" s="1"/>
  <c r="C1257" i="2" a="1"/>
  <c r="C1257" i="2" s="1"/>
  <c r="C1271" i="2" a="1"/>
  <c r="C1271" i="2" s="1"/>
  <c r="C1287" i="2" a="1"/>
  <c r="C1287" i="2" s="1"/>
  <c r="C1290" i="2" a="1"/>
  <c r="C1290" i="2" s="1"/>
  <c r="C1294" i="2" a="1"/>
  <c r="C1294" i="2" s="1"/>
  <c r="C479" i="2" a="1"/>
  <c r="C479" i="2" s="1"/>
  <c r="C752" i="2" a="1"/>
  <c r="C752" i="2" s="1"/>
  <c r="C937" i="2" a="1"/>
  <c r="C937" i="2" s="1"/>
  <c r="C1041" i="2" a="1"/>
  <c r="C1041" i="2" s="1"/>
  <c r="C1167" i="2" a="1"/>
  <c r="C1167" i="2" s="1"/>
  <c r="B988" i="2" a="1"/>
  <c r="B988" i="2" s="1"/>
  <c r="C103" i="2" a="1"/>
  <c r="C103" i="2" s="1"/>
  <c r="C266" i="2" a="1"/>
  <c r="C266" i="2" s="1"/>
  <c r="C378" i="2" a="1"/>
  <c r="C378" i="2" s="1"/>
  <c r="C457" i="2" a="1"/>
  <c r="C457" i="2" s="1"/>
  <c r="C515" i="2" a="1"/>
  <c r="C515" i="2" s="1"/>
  <c r="C556" i="2" a="1"/>
  <c r="C556" i="2" s="1"/>
  <c r="C603" i="2" a="1"/>
  <c r="C603" i="2" s="1"/>
  <c r="C641" i="2" a="1"/>
  <c r="C641" i="2" s="1"/>
  <c r="C673" i="2" a="1"/>
  <c r="C673" i="2" s="1"/>
  <c r="C704" i="2" a="1"/>
  <c r="C704" i="2" s="1"/>
  <c r="C738" i="2" a="1"/>
  <c r="C738" i="2" s="1"/>
  <c r="C771" i="2" a="1"/>
  <c r="C771" i="2" s="1"/>
  <c r="C803" i="2" a="1"/>
  <c r="C803" i="2" s="1"/>
  <c r="C833" i="2" a="1"/>
  <c r="C833" i="2" s="1"/>
  <c r="C863" i="2" a="1"/>
  <c r="C863" i="2" s="1"/>
  <c r="C882" i="2" a="1"/>
  <c r="C882" i="2" s="1"/>
  <c r="C909" i="2" a="1"/>
  <c r="C909" i="2" s="1"/>
  <c r="C930" i="2" a="1"/>
  <c r="C930" i="2" s="1"/>
  <c r="C953" i="2" a="1"/>
  <c r="C953" i="2" s="1"/>
  <c r="C974" i="2" a="1"/>
  <c r="C974" i="2" s="1"/>
  <c r="C990" i="2" a="1"/>
  <c r="C990" i="2" s="1"/>
  <c r="C1015" i="2" a="1"/>
  <c r="C1015" i="2" s="1"/>
  <c r="C1054" i="2" a="1"/>
  <c r="C1054" i="2" s="1"/>
  <c r="C1073" i="2" a="1"/>
  <c r="C1073" i="2" s="1"/>
  <c r="C1090" i="2" a="1"/>
  <c r="C1090" i="2" s="1"/>
  <c r="C1112" i="2" a="1"/>
  <c r="C1112" i="2" s="1"/>
  <c r="C1129" i="2" a="1"/>
  <c r="C1129" i="2" s="1"/>
  <c r="C1144" i="2" a="1"/>
  <c r="C1144" i="2" s="1"/>
  <c r="C1162" i="2" a="1"/>
  <c r="C1162" i="2" s="1"/>
  <c r="C1181" i="2" a="1"/>
  <c r="C1181" i="2" s="1"/>
  <c r="C1210" i="2" a="1"/>
  <c r="C1210" i="2" s="1"/>
  <c r="C1225" i="2" a="1"/>
  <c r="C1225" i="2" s="1"/>
  <c r="C1242" i="2" a="1"/>
  <c r="C1242" i="2" s="1"/>
  <c r="C1258" i="2" a="1"/>
  <c r="C1258" i="2" s="1"/>
  <c r="C1293" i="2" a="1"/>
  <c r="C1293" i="2" s="1"/>
  <c r="C159" i="2" a="1"/>
  <c r="C159" i="2" s="1"/>
  <c r="C533" i="2" a="1"/>
  <c r="C533" i="2" s="1"/>
  <c r="C783" i="2" a="1"/>
  <c r="C783" i="2" s="1"/>
  <c r="C958" i="2" a="1"/>
  <c r="C958" i="2" s="1"/>
  <c r="C1060" i="2" a="1"/>
  <c r="C1060" i="2" s="1"/>
  <c r="C1216" i="2" a="1"/>
  <c r="C1216" i="2" s="1"/>
  <c r="B1020" i="2" a="1"/>
  <c r="B1020" i="2" s="1"/>
  <c r="C112" i="2" a="1"/>
  <c r="C112" i="2" s="1"/>
  <c r="C275" i="2" a="1"/>
  <c r="C275" i="2" s="1"/>
  <c r="C387" i="2" a="1"/>
  <c r="C387" i="2" s="1"/>
  <c r="C516" i="2" a="1"/>
  <c r="C516" i="2" s="1"/>
  <c r="C559" i="2" a="1"/>
  <c r="C559" i="2" s="1"/>
  <c r="C604" i="2" a="1"/>
  <c r="C604" i="2" s="1"/>
  <c r="C642" i="2" a="1"/>
  <c r="C642" i="2" s="1"/>
  <c r="C674" i="2" a="1"/>
  <c r="C674" i="2" s="1"/>
  <c r="C705" i="2" a="1"/>
  <c r="C705" i="2" s="1"/>
  <c r="C740" i="2" a="1"/>
  <c r="C740" i="2" s="1"/>
  <c r="C772" i="2" a="1"/>
  <c r="C772" i="2" s="1"/>
  <c r="C804" i="2" a="1"/>
  <c r="C804" i="2" s="1"/>
  <c r="C836" i="2" a="1"/>
  <c r="C836" i="2" s="1"/>
  <c r="C864" i="2" a="1"/>
  <c r="C864" i="2" s="1"/>
  <c r="C888" i="2" a="1"/>
  <c r="C888" i="2" s="1"/>
  <c r="C910" i="2" a="1"/>
  <c r="C910" i="2" s="1"/>
  <c r="C955" i="2" a="1"/>
  <c r="C955" i="2" s="1"/>
  <c r="C994" i="2" a="1"/>
  <c r="C994" i="2" s="1"/>
  <c r="C1034" i="2" a="1"/>
  <c r="C1034" i="2" s="1"/>
  <c r="C1057" i="2" a="1"/>
  <c r="C1057" i="2" s="1"/>
  <c r="C1074" i="2" a="1"/>
  <c r="C1074" i="2" s="1"/>
  <c r="C1094" i="2" a="1"/>
  <c r="C1094" i="2" s="1"/>
  <c r="C1113" i="2" a="1"/>
  <c r="C1113" i="2" s="1"/>
  <c r="C1130" i="2" a="1"/>
  <c r="C1130" i="2" s="1"/>
  <c r="C1165" i="2" a="1"/>
  <c r="C1165" i="2" s="1"/>
  <c r="C1182" i="2" a="1"/>
  <c r="C1182" i="2" s="1"/>
  <c r="C1211" i="2" a="1"/>
  <c r="C1211" i="2" s="1"/>
  <c r="C1243" i="2" a="1"/>
  <c r="C1243" i="2" s="1"/>
  <c r="C1272" i="2" a="1"/>
  <c r="C1272" i="2" s="1"/>
  <c r="C1291" i="2" a="1"/>
  <c r="C1291" i="2" s="1"/>
  <c r="C1245" i="2" a="1"/>
  <c r="C1245" i="2" s="1"/>
  <c r="B1222" i="2" a="1"/>
  <c r="B1222" i="2" s="1"/>
  <c r="C618" i="2" a="1"/>
  <c r="C618" i="2" s="1"/>
  <c r="C893" i="2" a="1"/>
  <c r="C893" i="2" s="1"/>
  <c r="C998" i="2" a="1"/>
  <c r="C998" i="2" s="1"/>
  <c r="C1133" i="2" a="1"/>
  <c r="C1133" i="2" s="1"/>
  <c r="B1021" i="2" a="1"/>
  <c r="B1021" i="2" s="1"/>
  <c r="C124" i="2" a="1"/>
  <c r="C124" i="2" s="1"/>
  <c r="C277" i="2" a="1"/>
  <c r="C277" i="2" s="1"/>
  <c r="C389" i="2" a="1"/>
  <c r="C389" i="2" s="1"/>
  <c r="C460" i="2" a="1"/>
  <c r="C460" i="2" s="1"/>
  <c r="C517" i="2" a="1"/>
  <c r="C517" i="2" s="1"/>
  <c r="C562" i="2" a="1"/>
  <c r="C562" i="2" s="1"/>
  <c r="C605" i="2" a="1"/>
  <c r="C605" i="2" s="1"/>
  <c r="C676" i="2" a="1"/>
  <c r="C676" i="2" s="1"/>
  <c r="C741" i="2" a="1"/>
  <c r="C741" i="2" s="1"/>
  <c r="C805" i="2" a="1"/>
  <c r="C805" i="2" s="1"/>
  <c r="C837" i="2" a="1"/>
  <c r="C837" i="2" s="1"/>
  <c r="C866" i="2" a="1"/>
  <c r="C866" i="2" s="1"/>
  <c r="C890" i="2" a="1"/>
  <c r="C890" i="2" s="1"/>
  <c r="C912" i="2" a="1"/>
  <c r="C912" i="2" s="1"/>
  <c r="C932" i="2" a="1"/>
  <c r="C932" i="2" s="1"/>
  <c r="C956" i="2" a="1"/>
  <c r="C956" i="2" s="1"/>
  <c r="C975" i="2" a="1"/>
  <c r="C975" i="2" s="1"/>
  <c r="C995" i="2" a="1"/>
  <c r="C995" i="2" s="1"/>
  <c r="C1016" i="2" a="1"/>
  <c r="C1016" i="2" s="1"/>
  <c r="C1035" i="2" a="1"/>
  <c r="C1035" i="2" s="1"/>
  <c r="C1058" i="2" a="1"/>
  <c r="C1058" i="2" s="1"/>
  <c r="C1075" i="2" a="1"/>
  <c r="C1075" i="2" s="1"/>
  <c r="C1095" i="2" a="1"/>
  <c r="C1095" i="2" s="1"/>
  <c r="C1115" i="2" a="1"/>
  <c r="C1115" i="2" s="1"/>
  <c r="C1131" i="2" a="1"/>
  <c r="C1131" i="2" s="1"/>
  <c r="C1147" i="2" a="1"/>
  <c r="C1147" i="2" s="1"/>
  <c r="C1183" i="2" a="1"/>
  <c r="C1183" i="2" s="1"/>
  <c r="C1212" i="2" a="1"/>
  <c r="C1212" i="2" s="1"/>
  <c r="C1229" i="2" a="1"/>
  <c r="C1229" i="2" s="1"/>
  <c r="C1244" i="2" a="1"/>
  <c r="C1244" i="2" s="1"/>
  <c r="C1259" i="2" a="1"/>
  <c r="C1259" i="2" s="1"/>
  <c r="C1273" i="2" a="1"/>
  <c r="C1273" i="2" s="1"/>
  <c r="C1275" i="2" a="1"/>
  <c r="C1275" i="2" s="1"/>
  <c r="C410" i="2" a="1"/>
  <c r="C410" i="2" s="1"/>
  <c r="C717" i="2" a="1"/>
  <c r="C717" i="2" s="1"/>
  <c r="C914" i="2" a="1"/>
  <c r="C914" i="2" s="1"/>
  <c r="C1018" i="2" a="1"/>
  <c r="C1018" i="2" s="1"/>
  <c r="C1151" i="2" a="1"/>
  <c r="C1151" i="2" s="1"/>
  <c r="B1088" i="2" a="1"/>
  <c r="B1088" i="2" s="1"/>
  <c r="C148" i="2" a="1"/>
  <c r="C148" i="2" s="1"/>
  <c r="C308" i="2" a="1"/>
  <c r="C308" i="2" s="1"/>
  <c r="C402" i="2" a="1"/>
  <c r="C402" i="2" s="1"/>
  <c r="C474" i="2" a="1"/>
  <c r="C474" i="2" s="1"/>
  <c r="C528" i="2" a="1"/>
  <c r="C528" i="2" s="1"/>
  <c r="C572" i="2" a="1"/>
  <c r="C572" i="2" s="1"/>
  <c r="C614" i="2" a="1"/>
  <c r="C614" i="2" s="1"/>
  <c r="C651" i="2" a="1"/>
  <c r="C651" i="2" s="1"/>
  <c r="C682" i="2" a="1"/>
  <c r="C682" i="2" s="1"/>
  <c r="C714" i="2" a="1"/>
  <c r="C714" i="2" s="1"/>
  <c r="C749" i="2" a="1"/>
  <c r="C749" i="2" s="1"/>
  <c r="C780" i="2" a="1"/>
  <c r="C780" i="2" s="1"/>
  <c r="C811" i="2" a="1"/>
  <c r="C811" i="2" s="1"/>
  <c r="C844" i="2" a="1"/>
  <c r="C844" i="2" s="1"/>
  <c r="C867" i="2" a="1"/>
  <c r="C867" i="2" s="1"/>
  <c r="C892" i="2" a="1"/>
  <c r="C892" i="2" s="1"/>
  <c r="C913" i="2" a="1"/>
  <c r="C913" i="2" s="1"/>
  <c r="C936" i="2" a="1"/>
  <c r="C936" i="2" s="1"/>
  <c r="C976" i="2" a="1"/>
  <c r="C976" i="2" s="1"/>
  <c r="C997" i="2" a="1"/>
  <c r="C997" i="2" s="1"/>
  <c r="C1017" i="2" a="1"/>
  <c r="C1017" i="2" s="1"/>
  <c r="C1040" i="2" a="1"/>
  <c r="C1040" i="2" s="1"/>
  <c r="C1059" i="2" a="1"/>
  <c r="C1059" i="2" s="1"/>
  <c r="C1076" i="2" a="1"/>
  <c r="C1076" i="2" s="1"/>
  <c r="C1097" i="2" a="1"/>
  <c r="C1097" i="2" s="1"/>
  <c r="C1116" i="2" a="1"/>
  <c r="C1116" i="2" s="1"/>
  <c r="C1132" i="2" a="1"/>
  <c r="C1132" i="2" s="1"/>
  <c r="C1148" i="2" a="1"/>
  <c r="C1148" i="2" s="1"/>
  <c r="C1166" i="2" a="1"/>
  <c r="C1166" i="2" s="1"/>
  <c r="C1184" i="2" a="1"/>
  <c r="C1184" i="2" s="1"/>
  <c r="C1231" i="2" a="1"/>
  <c r="C1231" i="2" s="1"/>
  <c r="C1261" i="2" a="1"/>
  <c r="C1261" i="2" s="1"/>
  <c r="C323" i="2" a="1"/>
  <c r="C323" i="2" s="1"/>
  <c r="C576" i="2" a="1"/>
  <c r="C576" i="2" s="1"/>
  <c r="C815" i="2" a="1"/>
  <c r="C815" i="2" s="1"/>
  <c r="C977" i="2" a="1"/>
  <c r="C977" i="2" s="1"/>
  <c r="C1077" i="2" a="1"/>
  <c r="C1077" i="2" s="1"/>
  <c r="C889" i="2" a="1"/>
  <c r="C889" i="2" s="1"/>
  <c r="C675" i="2" a="1"/>
  <c r="C675" i="2" s="1"/>
  <c r="C395" i="2" a="1"/>
  <c r="C395" i="2" s="1"/>
  <c r="C721" i="2" a="1"/>
  <c r="C721" i="2" s="1"/>
  <c r="C413" i="2" a="1"/>
  <c r="C413" i="2" s="1"/>
  <c r="C798" i="2" a="1"/>
  <c r="C798" i="2" s="1"/>
  <c r="C1138" i="2" a="1"/>
  <c r="C1138" i="2" s="1"/>
  <c r="C938" i="2" a="1"/>
  <c r="C938" i="2" s="1"/>
  <c r="C747" i="2" a="1"/>
  <c r="C747" i="2" s="1"/>
  <c r="C513" i="2" a="1"/>
  <c r="C513" i="2" s="1"/>
  <c r="B356" i="2" a="1"/>
  <c r="B356" i="2" s="1"/>
  <c r="C596" i="2" a="1"/>
  <c r="C596" i="2" s="1"/>
  <c r="B1087" i="2" a="1"/>
  <c r="B1087" i="2" s="1"/>
  <c r="B1199" i="2" a="1"/>
  <c r="B1199" i="2" s="1"/>
  <c r="B697" i="2" a="1"/>
  <c r="B697" i="2" s="1"/>
  <c r="B678" i="2" a="1"/>
  <c r="B678" i="2" s="1"/>
  <c r="C176" i="2" a="1"/>
  <c r="C176" i="2" s="1"/>
  <c r="B1186" i="2" a="1"/>
  <c r="B1186" i="2" s="1"/>
  <c r="C522" i="2" a="1"/>
  <c r="C522" i="2" s="1"/>
  <c r="C341" i="2" a="1"/>
  <c r="C341" i="2" s="1"/>
  <c r="C122" i="2" a="1"/>
  <c r="C122" i="2" s="1"/>
  <c r="B1219" i="2" a="1"/>
  <c r="B1219" i="2" s="1"/>
  <c r="C53" i="2" a="1"/>
  <c r="C53" i="2" s="1"/>
  <c r="B856" i="2" a="1"/>
  <c r="B856" i="2" s="1"/>
  <c r="C376" i="2" a="1"/>
  <c r="C376" i="2" s="1"/>
  <c r="C208" i="2" a="1"/>
  <c r="C208" i="2" s="1"/>
  <c r="C39" i="2" a="1"/>
  <c r="C39" i="2" s="1"/>
  <c r="C540" i="2" a="1"/>
  <c r="C540" i="2" s="1"/>
  <c r="C348" i="2" a="1"/>
  <c r="C348" i="2" s="1"/>
  <c r="C173" i="2" a="1"/>
  <c r="C173" i="2" s="1"/>
  <c r="C647" i="2" a="1"/>
  <c r="C647" i="2" s="1"/>
  <c r="C425" i="2" a="1"/>
  <c r="C425" i="2" s="1"/>
  <c r="C271" i="2" a="1"/>
  <c r="C271" i="2" s="1"/>
  <c r="C73" i="2" a="1"/>
  <c r="C73" i="2" s="1"/>
  <c r="C184" i="2" a="1"/>
  <c r="C184" i="2" s="1"/>
  <c r="C4" i="2" a="1"/>
  <c r="C4" i="2" s="1"/>
  <c r="C372" i="2" a="1"/>
  <c r="C372" i="2" s="1"/>
  <c r="C161" i="2" a="1"/>
  <c r="C161" i="2" s="1"/>
  <c r="C623" i="2" a="1"/>
  <c r="C623" i="2" s="1"/>
  <c r="C448" i="2" a="1"/>
  <c r="C448" i="2" s="1"/>
  <c r="C291" i="2" a="1"/>
  <c r="C291" i="2" s="1"/>
  <c r="C82" i="2" a="1"/>
  <c r="C82" i="2" s="1"/>
  <c r="C215" i="2" a="1"/>
  <c r="C215" i="2" s="1"/>
  <c r="C17" i="2" a="1"/>
  <c r="C17" i="2" s="1"/>
  <c r="C412" i="2" a="1"/>
  <c r="C412" i="2" s="1"/>
  <c r="C213" i="2" a="1"/>
  <c r="C213" i="2" s="1"/>
  <c r="C16" i="2" a="1"/>
  <c r="C16" i="2" s="1"/>
  <c r="C430" i="2" a="1"/>
  <c r="C430" i="2" s="1"/>
  <c r="C742" i="2" a="1"/>
  <c r="C742" i="2" s="1"/>
  <c r="C391" i="2" a="1"/>
  <c r="C391" i="2" s="1"/>
  <c r="C743" i="2" a="1"/>
  <c r="C743" i="2" s="1"/>
  <c r="C963" i="2" a="1"/>
  <c r="C963" i="2" s="1"/>
  <c r="C135" i="2" a="1"/>
  <c r="C135" i="2" s="1"/>
  <c r="C693" i="2" a="1"/>
  <c r="C693" i="2" s="1"/>
  <c r="C919" i="2" a="1"/>
  <c r="C919" i="2" s="1"/>
  <c r="C1120" i="2" a="1"/>
  <c r="C1120" i="2" s="1"/>
  <c r="C966" i="2" a="1"/>
  <c r="C966" i="2" s="1"/>
  <c r="C664" i="2" a="1"/>
  <c r="C664" i="2" s="1"/>
  <c r="C499" i="2" a="1"/>
  <c r="C499" i="2" s="1"/>
  <c r="C762" i="2" a="1"/>
  <c r="C762" i="2" s="1"/>
  <c r="C1174" i="2" a="1"/>
  <c r="C1174" i="2" s="1"/>
  <c r="C501" i="2" a="1"/>
  <c r="C501" i="2" s="1"/>
  <c r="C311" i="2" a="1"/>
  <c r="C311" i="2" s="1"/>
  <c r="C699" i="2" a="1"/>
  <c r="C699" i="2" s="1"/>
  <c r="C923" i="2" a="1"/>
  <c r="C923" i="2" s="1"/>
  <c r="C1123" i="2" a="1"/>
  <c r="C1123" i="2" s="1"/>
  <c r="B1190" i="2" a="1"/>
  <c r="B1190" i="2" s="1"/>
  <c r="C865" i="2" a="1"/>
  <c r="C865" i="2" s="1"/>
  <c r="C662" i="2" a="1"/>
  <c r="C662" i="2" s="1"/>
  <c r="C354" i="2" a="1"/>
  <c r="C354" i="2" s="1"/>
  <c r="C695" i="2" a="1"/>
  <c r="C695" i="2" s="1"/>
  <c r="C383" i="2" a="1"/>
  <c r="C383" i="2" s="1"/>
  <c r="C774" i="2" a="1"/>
  <c r="C774" i="2" s="1"/>
  <c r="C1126" i="2" a="1"/>
  <c r="C1126" i="2" s="1"/>
  <c r="C925" i="2" a="1"/>
  <c r="C925" i="2" s="1"/>
  <c r="C734" i="2" a="1"/>
  <c r="C734" i="2" s="1"/>
  <c r="C490" i="2" a="1"/>
  <c r="C490" i="2" s="1"/>
  <c r="B1241" i="2" a="1"/>
  <c r="B1241" i="2" s="1"/>
  <c r="C617" i="2" a="1"/>
  <c r="C617" i="2" s="1"/>
  <c r="B1292" i="2" a="1"/>
  <c r="B1292" i="2" s="1"/>
  <c r="B1202" i="2" a="1"/>
  <c r="B1202" i="2" s="1"/>
  <c r="B1161" i="2" a="1"/>
  <c r="B1161" i="2" s="1"/>
  <c r="C511" i="2" a="1"/>
  <c r="C511" i="2" s="1"/>
  <c r="C319" i="2" a="1"/>
  <c r="C319" i="2" s="1"/>
  <c r="C111" i="2" a="1"/>
  <c r="C111" i="2" s="1"/>
  <c r="C264" i="2" a="1"/>
  <c r="C264" i="2" s="1"/>
  <c r="C40" i="2" a="1"/>
  <c r="C40" i="2" s="1"/>
  <c r="B822" i="2" a="1"/>
  <c r="B822" i="2" s="1"/>
  <c r="C363" i="2" a="1"/>
  <c r="C363" i="2" s="1"/>
  <c r="C197" i="2" a="1"/>
  <c r="C197" i="2" s="1"/>
  <c r="C23" i="2" a="1"/>
  <c r="C23" i="2" s="1"/>
  <c r="C529" i="2" a="1"/>
  <c r="C529" i="2" s="1"/>
  <c r="C338" i="2" a="1"/>
  <c r="C338" i="2" s="1"/>
  <c r="C131" i="2" a="1"/>
  <c r="C131" i="2" s="1"/>
  <c r="C625" i="2" a="1"/>
  <c r="C625" i="2" s="1"/>
  <c r="C416" i="2" a="1"/>
  <c r="C416" i="2" s="1"/>
  <c r="C261" i="2" a="1"/>
  <c r="C261" i="2" s="1"/>
  <c r="C50" i="2" a="1"/>
  <c r="C50" i="2" s="1"/>
  <c r="C171" i="2" a="1"/>
  <c r="C171" i="2" s="1"/>
  <c r="B1284" i="2" a="1"/>
  <c r="B1284" i="2" s="1"/>
  <c r="C359" i="2" a="1"/>
  <c r="C359" i="2" s="1"/>
  <c r="C150" i="2" a="1"/>
  <c r="C150" i="2" s="1"/>
  <c r="C610" i="2" a="1"/>
  <c r="C610" i="2" s="1"/>
  <c r="C434" i="2" a="1"/>
  <c r="C434" i="2" s="1"/>
  <c r="C279" i="2" a="1"/>
  <c r="C279" i="2" s="1"/>
  <c r="C70" i="2" a="1"/>
  <c r="C70" i="2" s="1"/>
  <c r="C203" i="2" a="1"/>
  <c r="C203" i="2" s="1"/>
  <c r="B1296" i="2" a="1"/>
  <c r="B1296" i="2" s="1"/>
  <c r="C379" i="2" a="1"/>
  <c r="C379" i="2" s="1"/>
  <c r="C190" i="2" a="1"/>
  <c r="C190" i="2" s="1"/>
  <c r="B1295" i="2" a="1"/>
  <c r="B1295" i="2" s="1"/>
  <c r="C462" i="2" a="1"/>
  <c r="C462" i="2" s="1"/>
  <c r="C757" i="2" a="1"/>
  <c r="C757" i="2" s="1"/>
  <c r="C431" i="2" a="1"/>
  <c r="C431" i="2" s="1"/>
  <c r="C758" i="2" a="1"/>
  <c r="C758" i="2" s="1"/>
  <c r="C978" i="2" a="1"/>
  <c r="C978" i="2" s="1"/>
  <c r="C214" i="2" a="1"/>
  <c r="C214" i="2" s="1"/>
  <c r="C710" i="2" a="1"/>
  <c r="C710" i="2" s="1"/>
  <c r="C934" i="2" a="1"/>
  <c r="C934" i="2" s="1"/>
  <c r="C1134" i="2" a="1"/>
  <c r="C1134" i="2" s="1"/>
  <c r="C980" i="2" a="1"/>
  <c r="C980" i="2" s="1"/>
  <c r="C713" i="2" a="1"/>
  <c r="C713" i="2" s="1"/>
  <c r="C525" i="2" a="1"/>
  <c r="C525" i="2" s="1"/>
  <c r="C779" i="2" a="1"/>
  <c r="C779" i="2" s="1"/>
  <c r="C1228" i="2" a="1"/>
  <c r="C1228" i="2" s="1"/>
  <c r="C526" i="2" a="1"/>
  <c r="C526" i="2" s="1"/>
  <c r="C360" i="2" a="1"/>
  <c r="C360" i="2" s="1"/>
  <c r="C715" i="2" a="1"/>
  <c r="C715" i="2" s="1"/>
  <c r="C939" i="2" a="1"/>
  <c r="C939" i="2" s="1"/>
  <c r="C1136" i="2" a="1"/>
  <c r="C1136" i="2" s="1"/>
  <c r="C1056" i="2" a="1"/>
  <c r="C1056" i="2" s="1"/>
  <c r="C840" i="2" a="1"/>
  <c r="C840" i="2" s="1"/>
  <c r="C650" i="2" a="1"/>
  <c r="C650" i="2" s="1"/>
  <c r="C321" i="2" a="1"/>
  <c r="C321" i="2" s="1"/>
  <c r="C670" i="2" a="1"/>
  <c r="C670" i="2" s="1"/>
  <c r="C343" i="2" a="1"/>
  <c r="C343" i="2" s="1"/>
  <c r="C748" i="2" a="1"/>
  <c r="C748" i="2" s="1"/>
  <c r="C1114" i="2" a="1"/>
  <c r="C1114" i="2" s="1"/>
  <c r="C911" i="2" a="1"/>
  <c r="C911" i="2" s="1"/>
  <c r="C720" i="2" a="1"/>
  <c r="C720" i="2" s="1"/>
  <c r="C466" i="2" a="1"/>
  <c r="C466" i="2" s="1"/>
  <c r="C88" i="2" a="1"/>
  <c r="C88" i="2" s="1"/>
  <c r="C636" i="2" a="1"/>
  <c r="C636" i="2" s="1"/>
  <c r="B1086" i="2" a="1"/>
  <c r="B1086" i="2" s="1"/>
  <c r="C498" i="2" a="1"/>
  <c r="C498" i="2" s="1"/>
  <c r="C309" i="2" a="1"/>
  <c r="C309" i="2" s="1"/>
  <c r="C98" i="2" a="1"/>
  <c r="C98" i="2" s="1"/>
  <c r="C242" i="2" a="1"/>
  <c r="C242" i="2" s="1"/>
  <c r="C10" i="2" a="1"/>
  <c r="C10" i="2" s="1"/>
  <c r="B770" i="2" a="1"/>
  <c r="B770" i="2" s="1"/>
  <c r="C349" i="2" a="1"/>
  <c r="C349" i="2" s="1"/>
  <c r="C186" i="2" a="1"/>
  <c r="C186" i="2" s="1"/>
  <c r="B1271" i="2" a="1"/>
  <c r="B1271" i="2" s="1"/>
  <c r="C520" i="2" a="1"/>
  <c r="C520" i="2" s="1"/>
  <c r="C327" i="2" a="1"/>
  <c r="C327" i="2" s="1"/>
  <c r="C119" i="2" a="1"/>
  <c r="C119" i="2" s="1"/>
  <c r="C613" i="2" a="1"/>
  <c r="C613" i="2" s="1"/>
  <c r="C406" i="2" a="1"/>
  <c r="C406" i="2" s="1"/>
  <c r="C250" i="2" a="1"/>
  <c r="C250" i="2" s="1"/>
  <c r="C37" i="2" a="1"/>
  <c r="C37" i="2" s="1"/>
  <c r="C162" i="2" a="1"/>
  <c r="C162" i="2" s="1"/>
  <c r="C569" i="2" a="1"/>
  <c r="C569" i="2" s="1"/>
  <c r="C325" i="2" a="1"/>
  <c r="C325" i="2" s="1"/>
  <c r="C139" i="2" a="1"/>
  <c r="C139" i="2" s="1"/>
  <c r="C600" i="2" a="1"/>
  <c r="C600" i="2" s="1"/>
  <c r="C423" i="2" a="1"/>
  <c r="C423" i="2" s="1"/>
  <c r="C269" i="2" a="1"/>
  <c r="C269" i="2" s="1"/>
  <c r="C447" i="2" a="1"/>
  <c r="C447" i="2" s="1"/>
  <c r="C191" i="2" a="1"/>
  <c r="C191" i="2" s="1"/>
  <c r="B1278" i="2" a="1"/>
  <c r="B1278" i="2" s="1"/>
  <c r="C369" i="2" a="1"/>
  <c r="C369" i="2" s="1"/>
  <c r="C179" i="2" a="1"/>
  <c r="C179" i="2" s="1"/>
  <c r="B1277" i="2" a="1"/>
  <c r="B1277" i="2" s="1"/>
  <c r="C493" i="2" a="1"/>
  <c r="C493" i="2" s="1"/>
  <c r="C775" i="2" a="1"/>
  <c r="C775" i="2" s="1"/>
  <c r="C464" i="2" a="1"/>
  <c r="C464" i="2" s="1"/>
  <c r="C776" i="2" a="1"/>
  <c r="C776" i="2" s="1"/>
  <c r="C991" i="2" a="1"/>
  <c r="C991" i="2" s="1"/>
  <c r="C289" i="2" a="1"/>
  <c r="C289" i="2" s="1"/>
  <c r="C728" i="2" a="1"/>
  <c r="C728" i="2" s="1"/>
  <c r="C949" i="2" a="1"/>
  <c r="C949" i="2" s="1"/>
  <c r="C1145" i="2" a="1"/>
  <c r="C1145" i="2" s="1"/>
  <c r="C1009" i="2" a="1"/>
  <c r="C1009" i="2" s="1"/>
  <c r="C746" i="2" a="1"/>
  <c r="C746" i="2" s="1"/>
  <c r="C546" i="2" a="1"/>
  <c r="C546" i="2" s="1"/>
  <c r="C808" i="2" a="1"/>
  <c r="C808" i="2" s="1"/>
  <c r="C1274" i="2" a="1"/>
  <c r="C1274" i="2" s="1"/>
  <c r="C567" i="2" a="1"/>
  <c r="C567" i="2" s="1"/>
  <c r="C405" i="2" a="1"/>
  <c r="C405" i="2" s="1"/>
  <c r="C732" i="2" a="1"/>
  <c r="C732" i="2" s="1"/>
  <c r="C954" i="2" a="1"/>
  <c r="C954" i="2" s="1"/>
  <c r="C1149" i="2" a="1"/>
  <c r="C1149" i="2" s="1"/>
  <c r="C1045" i="2" a="1"/>
  <c r="C1045" i="2" s="1"/>
  <c r="C826" i="2" a="1"/>
  <c r="C826" i="2" s="1"/>
  <c r="C637" i="2" a="1"/>
  <c r="C637" i="2" s="1"/>
  <c r="C256" i="2" a="1"/>
  <c r="C256" i="2" s="1"/>
  <c r="C658" i="2" a="1"/>
  <c r="C658" i="2" s="1"/>
  <c r="C299" i="2" a="1"/>
  <c r="C299" i="2" s="1"/>
  <c r="C707" i="2" a="1"/>
  <c r="C707" i="2" s="1"/>
  <c r="C1100" i="2" a="1"/>
  <c r="C1100" i="2" s="1"/>
  <c r="C897" i="2" a="1"/>
  <c r="C897" i="2" s="1"/>
  <c r="C706" i="2" a="1"/>
  <c r="C706" i="2" s="1"/>
  <c r="C444" i="2" a="1"/>
  <c r="C444" i="2" s="1"/>
  <c r="C157" i="2" a="1"/>
  <c r="C157" i="2" s="1"/>
  <c r="C653" i="2" a="1"/>
  <c r="C653" i="2" s="1"/>
  <c r="B490" i="2" a="1"/>
  <c r="B490" i="2" s="1"/>
  <c r="B1220" i="2" a="1"/>
  <c r="B1220" i="2" s="1"/>
  <c r="B1035" i="2" a="1"/>
  <c r="B1035" i="2" s="1"/>
  <c r="B846" i="2" a="1"/>
  <c r="B846" i="2" s="1"/>
  <c r="B647" i="2" a="1"/>
  <c r="B647" i="2" s="1"/>
  <c r="C330" i="2" a="1"/>
  <c r="C330" i="2" s="1"/>
  <c r="C145" i="2" a="1"/>
  <c r="C145" i="2" s="1"/>
  <c r="B1055" i="2" a="1"/>
  <c r="B1055" i="2" s="1"/>
  <c r="C487" i="2" a="1"/>
  <c r="C487" i="2" s="1"/>
  <c r="C297" i="2" a="1"/>
  <c r="C297" i="2" s="1"/>
  <c r="C86" i="2" a="1"/>
  <c r="C86" i="2" s="1"/>
  <c r="C220" i="2" a="1"/>
  <c r="C220" i="2" s="1"/>
  <c r="B1288" i="2" a="1"/>
  <c r="B1288" i="2" s="1"/>
  <c r="B724" i="2" a="1"/>
  <c r="B724" i="2" s="1"/>
  <c r="C339" i="2" a="1"/>
  <c r="C339" i="2" s="1"/>
  <c r="C174" i="2" a="1"/>
  <c r="C174" i="2" s="1"/>
  <c r="B1235" i="2" a="1"/>
  <c r="B1235" i="2" s="1"/>
  <c r="C509" i="2" a="1"/>
  <c r="C509" i="2" s="1"/>
  <c r="C317" i="2" a="1"/>
  <c r="C317" i="2" s="1"/>
  <c r="C96" i="2" a="1"/>
  <c r="C96" i="2" s="1"/>
  <c r="C602" i="2" a="1"/>
  <c r="C602" i="2" s="1"/>
  <c r="C396" i="2" a="1"/>
  <c r="C396" i="2" s="1"/>
  <c r="C228" i="2" a="1"/>
  <c r="C228" i="2" s="1"/>
  <c r="C5" i="2" a="1"/>
  <c r="C5" i="2" s="1"/>
  <c r="C151" i="2" a="1"/>
  <c r="C151" i="2" s="1"/>
  <c r="C558" i="2" a="1"/>
  <c r="C558" i="2" s="1"/>
  <c r="C303" i="2" a="1"/>
  <c r="C303" i="2" s="1"/>
  <c r="C129" i="2" a="1"/>
  <c r="C129" i="2" s="1"/>
  <c r="C590" i="2" a="1"/>
  <c r="C590" i="2" s="1"/>
  <c r="C414" i="2" a="1"/>
  <c r="C414" i="2" s="1"/>
  <c r="C259" i="2" a="1"/>
  <c r="C259" i="2" s="1"/>
  <c r="C433" i="2" a="1"/>
  <c r="C433" i="2" s="1"/>
  <c r="C181" i="2" a="1"/>
  <c r="C181" i="2" s="1"/>
  <c r="B1262" i="2" a="1"/>
  <c r="B1262" i="2" s="1"/>
  <c r="C355" i="2" a="1"/>
  <c r="C355" i="2" s="1"/>
  <c r="C168" i="2" a="1"/>
  <c r="C168" i="2" s="1"/>
  <c r="B1260" i="2" a="1"/>
  <c r="B1260" i="2" s="1"/>
  <c r="C519" i="2" a="1"/>
  <c r="C519" i="2" s="1"/>
  <c r="C791" i="2" a="1"/>
  <c r="C791" i="2" s="1"/>
  <c r="C495" i="2" a="1"/>
  <c r="C495" i="2" s="1"/>
  <c r="C792" i="2" a="1"/>
  <c r="C792" i="2" s="1"/>
  <c r="C1007" i="2" a="1"/>
  <c r="C1007" i="2" s="1"/>
  <c r="C346" i="2" a="1"/>
  <c r="C346" i="2" s="1"/>
  <c r="C744" i="2" a="1"/>
  <c r="C744" i="2" s="1"/>
  <c r="C965" i="2" a="1"/>
  <c r="C965" i="2" s="1"/>
  <c r="C1159" i="2" a="1"/>
  <c r="C1159" i="2" s="1"/>
  <c r="C1024" i="2" a="1"/>
  <c r="C1024" i="2" s="1"/>
  <c r="C794" i="2" a="1"/>
  <c r="C794" i="2" s="1"/>
  <c r="C566" i="2" a="1"/>
  <c r="C566" i="2" s="1"/>
  <c r="C824" i="2" a="1"/>
  <c r="C824" i="2" s="1"/>
  <c r="C681" i="2" a="1"/>
  <c r="C681" i="2" s="1"/>
  <c r="C591" i="2" a="1"/>
  <c r="C591" i="2" s="1"/>
  <c r="C449" i="2" a="1"/>
  <c r="C449" i="2" s="1"/>
  <c r="C750" i="2" a="1"/>
  <c r="C750" i="2" s="1"/>
  <c r="C969" i="2" a="1"/>
  <c r="C969" i="2" s="1"/>
  <c r="C1164" i="2" a="1"/>
  <c r="C1164" i="2" s="1"/>
  <c r="C1032" i="2" a="1"/>
  <c r="C1032" i="2" s="1"/>
  <c r="C814" i="2" a="1"/>
  <c r="C814" i="2" s="1"/>
  <c r="C621" i="2" a="1"/>
  <c r="C621" i="2" s="1"/>
  <c r="C202" i="2" a="1"/>
  <c r="C202" i="2" s="1"/>
  <c r="C645" i="2" a="1"/>
  <c r="C645" i="2" s="1"/>
  <c r="C236" i="2" a="1"/>
  <c r="C236" i="2" s="1"/>
  <c r="C1282" i="2" a="1"/>
  <c r="C1282" i="2" s="1"/>
  <c r="C1088" i="2" a="1"/>
  <c r="C1088" i="2" s="1"/>
  <c r="C883" i="2" a="1"/>
  <c r="C883" i="2" s="1"/>
  <c r="C694" i="2" a="1"/>
  <c r="C694" i="2" s="1"/>
  <c r="C411" i="2" a="1"/>
  <c r="C411" i="2" s="1"/>
  <c r="C244" i="2" a="1"/>
  <c r="C244" i="2" s="1"/>
  <c r="C667" i="2" a="1"/>
  <c r="C667" i="2" s="1"/>
  <c r="B907" i="2" a="1"/>
  <c r="B907" i="2" s="1"/>
  <c r="B837" i="2" a="1"/>
  <c r="B837" i="2" s="1"/>
  <c r="B630" i="2" a="1"/>
  <c r="B630" i="2" s="1"/>
  <c r="C320" i="2" a="1"/>
  <c r="C320" i="2" s="1"/>
  <c r="C134" i="2" a="1"/>
  <c r="C134" i="2" s="1"/>
  <c r="B1019" i="2" a="1"/>
  <c r="B1019" i="2" s="1"/>
  <c r="C475" i="2" a="1"/>
  <c r="C475" i="2" s="1"/>
  <c r="C285" i="2" a="1"/>
  <c r="C285" i="2" s="1"/>
  <c r="C76" i="2" a="1"/>
  <c r="C76" i="2" s="1"/>
  <c r="C209" i="2" a="1"/>
  <c r="C209" i="2" s="1"/>
  <c r="B1272" i="2" a="1"/>
  <c r="B1272" i="2" s="1"/>
  <c r="B664" i="2" a="1"/>
  <c r="B664" i="2" s="1"/>
  <c r="C328" i="2" a="1"/>
  <c r="C328" i="2" s="1"/>
  <c r="C164" i="2" a="1"/>
  <c r="C164" i="2" s="1"/>
  <c r="B1217" i="2" a="1"/>
  <c r="B1217" i="2" s="1"/>
  <c r="C496" i="2" a="1"/>
  <c r="C496" i="2" s="1"/>
  <c r="C306" i="2" a="1"/>
  <c r="C306" i="2" s="1"/>
  <c r="C84" i="2" a="1"/>
  <c r="C84" i="2" s="1"/>
  <c r="C592" i="2" a="1"/>
  <c r="C592" i="2" s="1"/>
  <c r="C384" i="2" a="1"/>
  <c r="C384" i="2" s="1"/>
  <c r="C218" i="2" a="1"/>
  <c r="C218" i="2" s="1"/>
  <c r="C315" i="2" a="1"/>
  <c r="C315" i="2" s="1"/>
  <c r="C140" i="2" a="1"/>
  <c r="C140" i="2" s="1"/>
  <c r="C537" i="2" a="1"/>
  <c r="C537" i="2" s="1"/>
  <c r="C292" i="2" a="1"/>
  <c r="C292" i="2" s="1"/>
  <c r="C117" i="2" a="1"/>
  <c r="C117" i="2" s="1"/>
  <c r="C579" i="2" a="1"/>
  <c r="C579" i="2" s="1"/>
  <c r="C404" i="2" a="1"/>
  <c r="C404" i="2" s="1"/>
  <c r="C247" i="2" a="1"/>
  <c r="C247" i="2" s="1"/>
  <c r="C403" i="2" a="1"/>
  <c r="C403" i="2" s="1"/>
  <c r="C169" i="2" a="1"/>
  <c r="C169" i="2" s="1"/>
  <c r="B1246" i="2" a="1"/>
  <c r="B1246" i="2" s="1"/>
  <c r="C332" i="2" a="1"/>
  <c r="C332" i="2" s="1"/>
  <c r="C158" i="2" a="1"/>
  <c r="C158" i="2" s="1"/>
  <c r="B1245" i="2" a="1"/>
  <c r="B1245" i="2" s="1"/>
  <c r="C543" i="2" a="1"/>
  <c r="C543" i="2" s="1"/>
  <c r="C820" i="2" a="1"/>
  <c r="C820" i="2" s="1"/>
  <c r="C523" i="2" a="1"/>
  <c r="C523" i="2" s="1"/>
  <c r="C806" i="2" a="1"/>
  <c r="C806" i="2" s="1"/>
  <c r="C1022" i="2" a="1"/>
  <c r="C1022" i="2" s="1"/>
  <c r="C399" i="2" a="1"/>
  <c r="C399" i="2" s="1"/>
  <c r="C761" i="2" a="1"/>
  <c r="C761" i="2" s="1"/>
  <c r="C979" i="2" a="1"/>
  <c r="C979" i="2" s="1"/>
  <c r="C1173" i="2" a="1"/>
  <c r="C1173" i="2" s="1"/>
  <c r="C1052" i="2" a="1"/>
  <c r="C1052" i="2" s="1"/>
  <c r="B785" i="2" a="1"/>
  <c r="B785" i="2" s="1"/>
  <c r="C589" i="2" a="1"/>
  <c r="C589" i="2" s="1"/>
  <c r="C842" i="2" a="1"/>
  <c r="C842" i="2" s="1"/>
  <c r="C730" i="2" a="1"/>
  <c r="C730" i="2" s="1"/>
  <c r="C612" i="2" a="1"/>
  <c r="C612" i="2" s="1"/>
  <c r="C476" i="2" a="1"/>
  <c r="C476" i="2" s="1"/>
  <c r="C766" i="2" a="1"/>
  <c r="C766" i="2" s="1"/>
  <c r="C983" i="2" a="1"/>
  <c r="C983" i="2" s="1"/>
  <c r="C1178" i="2" a="1"/>
  <c r="C1178" i="2" s="1"/>
  <c r="C1019" i="2" a="1"/>
  <c r="C1019" i="2" s="1"/>
  <c r="C790" i="2" a="1"/>
  <c r="C790" i="2" s="1"/>
  <c r="C606" i="2" a="1"/>
  <c r="C606" i="2" s="1"/>
  <c r="C137" i="2" a="1"/>
  <c r="C137" i="2" s="1"/>
  <c r="C631" i="2" a="1"/>
  <c r="C631" i="2" s="1"/>
  <c r="C178" i="2" a="1"/>
  <c r="C178" i="2" s="1"/>
  <c r="C1270" i="2" a="1"/>
  <c r="C1270" i="2" s="1"/>
  <c r="C1064" i="2" a="1"/>
  <c r="C1064" i="2" s="1"/>
  <c r="C872" i="2" a="1"/>
  <c r="C872" i="2" s="1"/>
  <c r="C683" i="2" a="1"/>
  <c r="C683" i="2" s="1"/>
  <c r="C380" i="2" a="1"/>
  <c r="C380" i="2" s="1"/>
  <c r="C313" i="2" a="1"/>
  <c r="C313" i="2" s="1"/>
  <c r="C685" i="2" a="1"/>
  <c r="C685" i="2" s="1"/>
  <c r="B936" i="2" a="1"/>
  <c r="B936" i="2" s="1"/>
  <c r="B698" i="2" a="1"/>
  <c r="B698" i="2" s="1"/>
  <c r="C89" i="2" a="1"/>
  <c r="C89" i="2" s="1"/>
  <c r="B1164" i="2" a="1"/>
  <c r="B1164" i="2" s="1"/>
  <c r="B1012" i="2" a="1"/>
  <c r="B1012" i="2" s="1"/>
  <c r="B825" i="2" a="1"/>
  <c r="B825" i="2" s="1"/>
  <c r="B616" i="2" a="1"/>
  <c r="B616" i="2" s="1"/>
  <c r="C310" i="2" a="1"/>
  <c r="C310" i="2" s="1"/>
  <c r="C123" i="2" a="1"/>
  <c r="C123" i="2" s="1"/>
  <c r="B903" i="2" a="1"/>
  <c r="B903" i="2" s="1"/>
  <c r="C463" i="2" a="1"/>
  <c r="C463" i="2" s="1"/>
  <c r="C273" i="2" a="1"/>
  <c r="C273" i="2" s="1"/>
  <c r="C65" i="2" a="1"/>
  <c r="C65" i="2" s="1"/>
  <c r="C198" i="2" a="1"/>
  <c r="C198" i="2" s="1"/>
  <c r="B1253" i="2" a="1"/>
  <c r="B1253" i="2" s="1"/>
  <c r="B536" i="2" a="1"/>
  <c r="B536" i="2" s="1"/>
  <c r="C318" i="2" a="1"/>
  <c r="C318" i="2" s="1"/>
  <c r="C153" i="2" a="1"/>
  <c r="C153" i="2" s="1"/>
  <c r="B1153" i="2" a="1"/>
  <c r="B1153" i="2" s="1"/>
  <c r="C484" i="2" a="1"/>
  <c r="C484" i="2" s="1"/>
  <c r="C295" i="2" a="1"/>
  <c r="C295" i="2" s="1"/>
  <c r="C63" i="2" a="1"/>
  <c r="C63" i="2" s="1"/>
  <c r="C570" i="2" a="1"/>
  <c r="C570" i="2" s="1"/>
  <c r="C374" i="2" a="1"/>
  <c r="C374" i="2" s="1"/>
  <c r="C206" i="2" a="1"/>
  <c r="C206" i="2" s="1"/>
  <c r="C304" i="2" a="1"/>
  <c r="C304" i="2" s="1"/>
  <c r="C118" i="2" a="1"/>
  <c r="C118" i="2" s="1"/>
  <c r="C506" i="2" a="1"/>
  <c r="C506" i="2" s="1"/>
  <c r="C280" i="2" a="1"/>
  <c r="C280" i="2" s="1"/>
  <c r="C93" i="2" a="1"/>
  <c r="C93" i="2" s="1"/>
  <c r="C568" i="2" a="1"/>
  <c r="C568" i="2" s="1"/>
  <c r="C393" i="2" a="1"/>
  <c r="C393" i="2" s="1"/>
  <c r="C225" i="2" a="1"/>
  <c r="C225" i="2" s="1"/>
  <c r="C392" i="2" a="1"/>
  <c r="C392" i="2" s="1"/>
  <c r="C160" i="2" a="1"/>
  <c r="C160" i="2" s="1"/>
  <c r="B1225" i="2" a="1"/>
  <c r="B1225" i="2" s="1"/>
  <c r="C322" i="2" a="1"/>
  <c r="C322" i="2" s="1"/>
  <c r="C136" i="2" a="1"/>
  <c r="C136" i="2" s="1"/>
  <c r="B1224" i="2" a="1"/>
  <c r="B1224" i="2" s="1"/>
  <c r="C563" i="2" a="1"/>
  <c r="C563" i="2" s="1"/>
  <c r="C838" i="2" a="1"/>
  <c r="C838" i="2" s="1"/>
  <c r="C544" i="2" a="1"/>
  <c r="C544" i="2" s="1"/>
  <c r="C822" i="2" a="1"/>
  <c r="C822" i="2" s="1"/>
  <c r="C1036" i="2" a="1"/>
  <c r="C1036" i="2" s="1"/>
  <c r="C436" i="2" a="1"/>
  <c r="C436" i="2" s="1"/>
  <c r="C777" i="2" a="1"/>
  <c r="C777" i="2" s="1"/>
  <c r="C992" i="2" a="1"/>
  <c r="C992" i="2" s="1"/>
  <c r="C1188" i="2" a="1"/>
  <c r="C1188" i="2" s="1"/>
  <c r="C1067" i="2" a="1"/>
  <c r="C1067" i="2" s="1"/>
  <c r="B1140" i="2" a="1"/>
  <c r="B1140" i="2" s="1"/>
  <c r="C611" i="2" a="1"/>
  <c r="C611" i="2" s="1"/>
  <c r="C857" i="2" a="1"/>
  <c r="C857" i="2" s="1"/>
  <c r="B827" i="2" a="1"/>
  <c r="B827" i="2" s="1"/>
  <c r="C504" i="2" a="1"/>
  <c r="C504" i="2" s="1"/>
  <c r="C781" i="2" a="1"/>
  <c r="C781" i="2" s="1"/>
  <c r="C996" i="2" a="1"/>
  <c r="C996" i="2" s="1"/>
  <c r="C1206" i="2" a="1"/>
  <c r="C1206" i="2" s="1"/>
  <c r="C1006" i="2" a="1"/>
  <c r="C1006" i="2" s="1"/>
  <c r="C778" i="2" a="1"/>
  <c r="C778" i="2" s="1"/>
  <c r="C588" i="2" a="1"/>
  <c r="C588" i="2" s="1"/>
  <c r="C78" i="2" a="1"/>
  <c r="C78" i="2" s="1"/>
  <c r="C616" i="2" a="1"/>
  <c r="C616" i="2" s="1"/>
  <c r="C115" i="2" a="1"/>
  <c r="C115" i="2" s="1"/>
  <c r="C1260" i="2" a="1"/>
  <c r="C1260" i="2" s="1"/>
  <c r="C1050" i="2" a="1"/>
  <c r="C1050" i="2" s="1"/>
  <c r="C860" i="2" a="1"/>
  <c r="C860" i="2" s="1"/>
  <c r="C669" i="2" a="1"/>
  <c r="C669" i="2" s="1"/>
  <c r="C342" i="2" a="1"/>
  <c r="C342" i="2" s="1"/>
  <c r="C364" i="2" a="1"/>
  <c r="C364" i="2" s="1"/>
  <c r="C701" i="2" a="1"/>
  <c r="C701" i="2" s="1"/>
  <c r="C10" i="10"/>
  <c r="A2" i="5" a="1"/>
  <c r="B25" i="5" s="1" a="1"/>
  <c r="B25" i="5" s="1"/>
  <c r="B3" i="5" l="1" a="1"/>
  <c r="B3" i="5" s="1"/>
  <c r="B47" i="5" a="1"/>
  <c r="B47" i="5" s="1"/>
  <c r="B36" i="5" a="1"/>
  <c r="B36" i="5" s="1"/>
  <c r="B15" i="5" a="1"/>
  <c r="B15" i="5" s="1"/>
  <c r="B35" i="5" a="1"/>
  <c r="B35" i="5" s="1"/>
  <c r="B7" i="5" a="1"/>
  <c r="B7" i="5" s="1"/>
  <c r="B52" i="5" a="1"/>
  <c r="B52" i="5" s="1"/>
  <c r="B53" i="5" a="1"/>
  <c r="B53" i="5" s="1"/>
  <c r="B22" i="5" a="1"/>
  <c r="B22" i="5" s="1"/>
  <c r="B18" i="5" a="1"/>
  <c r="B18" i="5" s="1"/>
  <c r="B17" i="5" a="1"/>
  <c r="B17" i="5" s="1"/>
  <c r="B14" i="5" a="1"/>
  <c r="B14" i="5" s="1"/>
  <c r="B48" i="5" a="1"/>
  <c r="B48" i="5" s="1"/>
  <c r="B43" i="5" a="1"/>
  <c r="B43" i="5" s="1"/>
  <c r="B29" i="5" a="1"/>
  <c r="B29" i="5" s="1"/>
  <c r="B55" i="5" a="1"/>
  <c r="B55" i="5" s="1"/>
  <c r="B9" i="5" a="1"/>
  <c r="B9" i="5" s="1"/>
  <c r="B33" i="5" a="1"/>
  <c r="B33" i="5" s="1"/>
  <c r="B34" i="5" a="1"/>
  <c r="B34" i="5" s="1"/>
  <c r="B50" i="5" a="1"/>
  <c r="B50" i="5" s="1"/>
  <c r="B49" i="5" a="1"/>
  <c r="B49" i="5" s="1"/>
  <c r="B42" i="5" a="1"/>
  <c r="B42" i="5" s="1"/>
  <c r="B27" i="5" a="1"/>
  <c r="B27" i="5" s="1"/>
  <c r="B61" i="5" a="1"/>
  <c r="B61" i="5" s="1"/>
  <c r="B12" i="5" a="1"/>
  <c r="B12" i="5" s="1"/>
  <c r="B5" i="5" a="1"/>
  <c r="B5" i="5" s="1"/>
  <c r="B44" i="5" a="1"/>
  <c r="B44" i="5" s="1"/>
  <c r="B37" i="5" a="1"/>
  <c r="B37" i="5" s="1"/>
  <c r="B58" i="5" a="1"/>
  <c r="B58" i="5" s="1"/>
  <c r="B6" i="5" a="1"/>
  <c r="B6" i="5" s="1"/>
  <c r="B21" i="5" a="1"/>
  <c r="B21" i="5" s="1"/>
  <c r="B23" i="5" a="1"/>
  <c r="B23" i="5" s="1"/>
  <c r="B24" i="5" a="1"/>
  <c r="B24" i="5" s="1"/>
  <c r="B51" i="5" a="1"/>
  <c r="B51" i="5" s="1"/>
  <c r="B56" i="5" a="1"/>
  <c r="B56" i="5" s="1"/>
  <c r="B8" i="5" a="1"/>
  <c r="B8" i="5" s="1"/>
  <c r="B62" i="5" a="1"/>
  <c r="B62" i="5" s="1"/>
  <c r="B46" i="5" a="1"/>
  <c r="B46" i="5" s="1"/>
  <c r="B41" i="5" a="1"/>
  <c r="B41" i="5" s="1"/>
  <c r="B20" i="5" a="1"/>
  <c r="B20" i="5" s="1"/>
  <c r="A2" i="5"/>
  <c r="B2" i="5" s="1" a="1"/>
  <c r="B2" i="5" s="1"/>
  <c r="B54" i="5" a="1"/>
  <c r="B54" i="5" s="1"/>
  <c r="B45" i="5" a="1"/>
  <c r="B45" i="5" s="1"/>
  <c r="B40" i="5" a="1"/>
  <c r="B40" i="5" s="1"/>
  <c r="B59" i="5" a="1"/>
  <c r="B59" i="5" s="1"/>
  <c r="B30" i="5" a="1"/>
  <c r="B30" i="5" s="1"/>
  <c r="B11" i="5" a="1"/>
  <c r="B11" i="5" s="1"/>
  <c r="B16" i="5" a="1"/>
  <c r="B16" i="5" s="1"/>
  <c r="B28" i="5" a="1"/>
  <c r="B28" i="5" s="1"/>
  <c r="B57" i="5" a="1"/>
  <c r="B57" i="5" s="1"/>
  <c r="B10" i="5" a="1"/>
  <c r="B10" i="5" s="1"/>
  <c r="B31" i="5" a="1"/>
  <c r="B31" i="5" s="1"/>
  <c r="B38" i="5" a="1"/>
  <c r="B38" i="5" s="1"/>
  <c r="B32" i="5" a="1"/>
  <c r="B32" i="5" s="1"/>
  <c r="B13" i="5" a="1"/>
  <c r="B13" i="5" s="1"/>
  <c r="B39" i="5" a="1"/>
  <c r="B39" i="5" s="1"/>
  <c r="B26" i="5" a="1"/>
  <c r="B26" i="5" s="1"/>
  <c r="B19" i="5" a="1"/>
  <c r="B19" i="5" s="1"/>
  <c r="B4" i="5" a="1"/>
  <c r="B4" i="5" s="1"/>
  <c r="B60" i="5" a="1"/>
  <c r="B60"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<sst xmlns="http://schemas.openxmlformats.org/spreadsheetml/2006/main" count="4630" uniqueCount="1704">
  <si>
    <t>Objectif de cet outil</t>
  </si>
  <si>
    <t>·</t>
  </si>
  <si>
    <t xml:space="preserve">Instructions </t>
  </si>
  <si>
    <t>1.</t>
  </si>
  <si>
    <t>2.</t>
  </si>
  <si>
    <t>3.</t>
  </si>
  <si>
    <t>a.</t>
  </si>
  <si>
    <t>b.</t>
  </si>
  <si>
    <t>Exemple</t>
  </si>
  <si>
    <t>PM-02</t>
  </si>
  <si>
    <t>Moins 6 % inclut : AR-01, EC-01, PG-01, TI-03, etc.</t>
  </si>
  <si>
    <t>Plus 6 % inclut : AS-02, CR-06, PG-01, PI-03-CGC, etc.</t>
  </si>
  <si>
    <t>Commencez ici</t>
  </si>
  <si>
    <t>Remarques</t>
  </si>
  <si>
    <t>Cet outil est fourni à titre indicatif seulement et peut être mis à jour.</t>
  </si>
  <si>
    <t>Coordonnées</t>
  </si>
  <si>
    <t>Note:</t>
  </si>
  <si>
    <t>Si vous choisissez de faire un échange de postes avec un poste équivalent, vous serez alors assujetti aux termes et conditions d’emploi du nouveau poste.</t>
  </si>
  <si>
    <t>Ce que signifie l'équivalence salariale de 6 %</t>
  </si>
  <si>
    <t>Poste substantif 
(groupe et niveau)</t>
  </si>
  <si>
    <t>AG-03</t>
  </si>
  <si>
    <t>Substantive Position 
(group and level)</t>
  </si>
  <si>
    <r>
      <t xml:space="preserve">List of Equivalent Positions for Alternation 
(Maximum Salary </t>
    </r>
    <r>
      <rPr>
        <b/>
        <u/>
        <sz val="12"/>
        <color theme="0"/>
        <rFont val="Arial"/>
        <family val="2"/>
      </rPr>
      <t>Minus</t>
    </r>
    <r>
      <rPr>
        <b/>
        <sz val="12"/>
        <color theme="0"/>
        <rFont val="Arial"/>
        <family val="2"/>
      </rPr>
      <t xml:space="preserve"> 6%)</t>
    </r>
  </si>
  <si>
    <r>
      <t xml:space="preserve">List of Equivalent Positions for Alternation
(Maximum Salary </t>
    </r>
    <r>
      <rPr>
        <b/>
        <u/>
        <sz val="12"/>
        <color theme="0"/>
        <rFont val="Arial"/>
        <family val="2"/>
      </rPr>
      <t>Plus</t>
    </r>
    <r>
      <rPr>
        <b/>
        <sz val="12"/>
        <color theme="0"/>
        <rFont val="Arial"/>
        <family val="2"/>
      </rPr>
      <t xml:space="preserve"> 6%)</t>
    </r>
  </si>
  <si>
    <t>Glossaire des groupes professionnels</t>
  </si>
  <si>
    <t>Structure des groupes professionnels de l'administration publique centrale</t>
  </si>
  <si>
    <t>Taux de rémunération des employés de la fonction publique - Canada.ca</t>
  </si>
  <si>
    <t>Groupe professionnel</t>
  </si>
  <si>
    <t>AC: Actuariat</t>
  </si>
  <si>
    <t>AG: Agriculture</t>
  </si>
  <si>
    <t>AI: Contrôle de la circulation aérienne</t>
  </si>
  <si>
    <t>AO: Navigation aérienne</t>
  </si>
  <si>
    <t>AR: Architecture et urbanisme</t>
  </si>
  <si>
    <t>AS: Services administratifs</t>
  </si>
  <si>
    <t>BI: Sciences biologiques</t>
  </si>
  <si>
    <t>CH: Chimie</t>
  </si>
  <si>
    <t>CM: Communications</t>
  </si>
  <si>
    <t>CO: Commerce</t>
  </si>
  <si>
    <t>CP: Commerce et Achat</t>
  </si>
  <si>
    <t>CR: Commis aux écritures et aux règlements</t>
  </si>
  <si>
    <t>CT: Fonction de contrôleurs</t>
  </si>
  <si>
    <t>CX: Services correctionnels</t>
  </si>
  <si>
    <t>DA: Traitement mécanique des données</t>
  </si>
  <si>
    <t>DD: Dessin et illustrations</t>
  </si>
  <si>
    <t>DE: Art dentaire</t>
  </si>
  <si>
    <t>DS: Services scientifiques de la défense</t>
  </si>
  <si>
    <t>EAV: Vérification externe</t>
  </si>
  <si>
    <t>EB: Enseignement et Bibliothéconomie</t>
  </si>
  <si>
    <t>EC: Économique et services de sciences sociales</t>
  </si>
  <si>
    <t>EDS: Services de l’enseignement</t>
  </si>
  <si>
    <t>EG: Soutien technologique et scientifique</t>
  </si>
  <si>
    <t>EL: Électronique</t>
  </si>
  <si>
    <t>EN: Génie et arpentage</t>
  </si>
  <si>
    <t>EST: Enseignement élémentaire et secondaire</t>
  </si>
  <si>
    <t>EU: Soutien de l’enseignement</t>
  </si>
  <si>
    <t>FB: Services frontaliers</t>
  </si>
  <si>
    <t>FIN: Gestion financière</t>
  </si>
  <si>
    <t>FLP: Installations flottantes</t>
  </si>
  <si>
    <t>FO: Sciences forestières</t>
  </si>
  <si>
    <t>FR: Pompiers</t>
  </si>
  <si>
    <t>FS: Service extérieur</t>
  </si>
  <si>
    <t>GL: Manœuvres et hommes de métier</t>
  </si>
  <si>
    <t>GS: Services divers</t>
  </si>
  <si>
    <t>GT: Techniciens divers</t>
  </si>
  <si>
    <t>HP: Chauffage, force motrice et opérations de machines fixes</t>
  </si>
  <si>
    <t>HR: Recherche historique</t>
  </si>
  <si>
    <t>HS: Services hospitaliers</t>
  </si>
  <si>
    <t>IAU: Audit interne</t>
  </si>
  <si>
    <t>INS: Instructeurs</t>
  </si>
  <si>
    <t>IS: Services d’information</t>
  </si>
  <si>
    <t>IT: Technologies de l'information</t>
  </si>
  <si>
    <t>LAT: Enseignement des langues</t>
  </si>
  <si>
    <t>LI: Gardiens de phares</t>
  </si>
  <si>
    <t>LP: Law Practitioner</t>
  </si>
  <si>
    <t>LS: Bibliothéconomie</t>
  </si>
  <si>
    <t>MA: Mathématiques</t>
  </si>
  <si>
    <t>MAO: Navigation maritime</t>
  </si>
  <si>
    <t>MD: Médecine</t>
  </si>
  <si>
    <t>MT: Météorologie</t>
  </si>
  <si>
    <t>ND: Nutrition et diététique</t>
  </si>
  <si>
    <t>NR: Architecture, génie et arpentage</t>
  </si>
  <si>
    <t>NU: Sciences infirmières</t>
  </si>
  <si>
    <t>OE: Mécanographie</t>
  </si>
  <si>
    <t>OP: Ergothérapie et physiothérapie</t>
  </si>
  <si>
    <t>PA: Services des programmes et de l’administration</t>
  </si>
  <si>
    <t>PC: Sciences physiques</t>
  </si>
  <si>
    <t>PG: Achat et approvisionnement</t>
  </si>
  <si>
    <t>PH: Pharmacie</t>
  </si>
  <si>
    <t>PI: Inspection des produits primaires</t>
  </si>
  <si>
    <t>PM: Administration des programmes</t>
  </si>
  <si>
    <t>PR(S): Services d’imprimerie (surveillants)</t>
  </si>
  <si>
    <t>PS: Psychologie</t>
  </si>
  <si>
    <t>PY: Photographie</t>
  </si>
  <si>
    <t>RAD: Radio</t>
  </si>
  <si>
    <t>RE: Recherche</t>
  </si>
  <si>
    <t>RM: Membres réguliers et les réservistes de la GRC</t>
  </si>
  <si>
    <t>RO: Radiotélégraphie</t>
  </si>
  <si>
    <t>SC: Équipages de navires</t>
  </si>
  <si>
    <t>SE: Recherche scientifique</t>
  </si>
  <si>
    <t>SG PAT: brevets</t>
  </si>
  <si>
    <t>SG SRE: Réglementation scientifique</t>
  </si>
  <si>
    <t>SH: Services de santé</t>
  </si>
  <si>
    <t>SO: Officiers de navire</t>
  </si>
  <si>
    <t>SP: Sciences appliquées et examen des brevets</t>
  </si>
  <si>
    <t>SR-C: Chefs d’équipe et superviseurs et superviseures de la production de la réparation des navires (Est)</t>
  </si>
  <si>
    <t>SR-E: Réparation des navires (tous les employés travaillant sur la côte Est)</t>
  </si>
  <si>
    <t>SR-W: Réparation des navires (tous les employés travaillent sur la côte Ouest</t>
  </si>
  <si>
    <t>ST: Secrétariat, sténographie et dactylographie</t>
  </si>
  <si>
    <t>SV: Services de l’exploitation</t>
  </si>
  <si>
    <t>SW: Service social</t>
  </si>
  <si>
    <t>TC: Services techniques</t>
  </si>
  <si>
    <t>TI: Inspection technique</t>
  </si>
  <si>
    <t>TR: Traduction</t>
  </si>
  <si>
    <t>UT: Enseignement universitaire</t>
  </si>
  <si>
    <t>VM: Médecine vétérinaire</t>
  </si>
  <si>
    <t>WP: Programmes de bien-être social</t>
  </si>
  <si>
    <t>Date d'entrée en vigueur</t>
  </si>
  <si>
    <t>salaire maximal (annual)</t>
  </si>
  <si>
    <t>salaire maximal moins 6%</t>
  </si>
  <si>
    <t>salaire maximal plus 6%</t>
  </si>
  <si>
    <t>helper column</t>
  </si>
  <si>
    <t>test</t>
  </si>
  <si>
    <t>AC-01</t>
  </si>
  <si>
    <t>D) October 1, 2025</t>
  </si>
  <si>
    <t>AC rates of pay</t>
  </si>
  <si>
    <t>ED</t>
  </si>
  <si>
    <t>AC-02</t>
  </si>
  <si>
    <t>EU</t>
  </si>
  <si>
    <t>AC-03</t>
  </si>
  <si>
    <t>AG-01</t>
  </si>
  <si>
    <t>AG rates of pay</t>
  </si>
  <si>
    <t>AG-02</t>
  </si>
  <si>
    <t>AG-04</t>
  </si>
  <si>
    <t>AG-05</t>
  </si>
  <si>
    <t>AI-01</t>
  </si>
  <si>
    <t>D) July 1, 2021</t>
  </si>
  <si>
    <t>AI rates of pay</t>
  </si>
  <si>
    <t>AI-02</t>
  </si>
  <si>
    <t>AI-03</t>
  </si>
  <si>
    <t>AI-04</t>
  </si>
  <si>
    <t>AI-05</t>
  </si>
  <si>
    <t>AI-06</t>
  </si>
  <si>
    <t>AI-07</t>
  </si>
  <si>
    <t>AO-CAI-01</t>
  </si>
  <si>
    <t>D) January 26, 2026</t>
  </si>
  <si>
    <t>AO rates of pay</t>
  </si>
  <si>
    <t>AO-CAI-02</t>
  </si>
  <si>
    <t>AO-CAI-03</t>
  </si>
  <si>
    <t>AO-CAI-04</t>
  </si>
  <si>
    <t>AO-CAI-05</t>
  </si>
  <si>
    <t>AO-ETP-01</t>
  </si>
  <si>
    <t>AO-ETP rates of pay</t>
  </si>
  <si>
    <t>AO-HPS-01</t>
  </si>
  <si>
    <t>AO-HPS rates of pay</t>
  </si>
  <si>
    <t>AO-HPS-02</t>
  </si>
  <si>
    <t>AO-HPS-03</t>
  </si>
  <si>
    <t>AR-01</t>
  </si>
  <si>
    <t>D) October 1, 2025</t>
  </si>
  <si>
    <t>AR rates of pay</t>
  </si>
  <si>
    <t>AR-02</t>
  </si>
  <si>
    <t>AR-03</t>
  </si>
  <si>
    <t>AR-04</t>
  </si>
  <si>
    <t>AR-05</t>
  </si>
  <si>
    <t>AR-06</t>
  </si>
  <si>
    <t>AR-07</t>
  </si>
  <si>
    <t>AS-01</t>
  </si>
  <si>
    <t>Z) June 21, 2024 - Wage Adjustment</t>
  </si>
  <si>
    <t>AS rates of pay</t>
  </si>
  <si>
    <t>AS-02</t>
  </si>
  <si>
    <t>AS-03</t>
  </si>
  <si>
    <t>AS-04</t>
  </si>
  <si>
    <t>AS-05</t>
  </si>
  <si>
    <t>AS-06</t>
  </si>
  <si>
    <t>AS-07</t>
  </si>
  <si>
    <t>AS-08</t>
  </si>
  <si>
    <t>BI-01</t>
  </si>
  <si>
    <t>BI rates of pay</t>
  </si>
  <si>
    <t>BI-02</t>
  </si>
  <si>
    <t>BI-03</t>
  </si>
  <si>
    <t>BI-04</t>
  </si>
  <si>
    <t>BI-05</t>
  </si>
  <si>
    <t>CH-01</t>
  </si>
  <si>
    <t>CH rates of pay</t>
  </si>
  <si>
    <t>CH-02</t>
  </si>
  <si>
    <t>CH-03</t>
  </si>
  <si>
    <t>CH-04</t>
  </si>
  <si>
    <t>CH-05</t>
  </si>
  <si>
    <t>CM-01</t>
  </si>
  <si>
    <t>CM rates of pay</t>
  </si>
  <si>
    <t>CM-02</t>
  </si>
  <si>
    <t>CM-03</t>
  </si>
  <si>
    <t>CM-04</t>
  </si>
  <si>
    <t>CM-05</t>
  </si>
  <si>
    <t>CM-06</t>
  </si>
  <si>
    <t>CM-07</t>
  </si>
  <si>
    <t>CO-DEV/PER</t>
  </si>
  <si>
    <t>D) June 22, 2025</t>
  </si>
  <si>
    <t>CO rates of pay</t>
  </si>
  <si>
    <t>CO-01</t>
  </si>
  <si>
    <t>CO-02</t>
  </si>
  <si>
    <t>CO-03</t>
  </si>
  <si>
    <t>CO-04</t>
  </si>
  <si>
    <t>CR-01</t>
  </si>
  <si>
    <t>C) June 21, 2024 - Wage Adjustment</t>
  </si>
  <si>
    <t>CR rates of pay</t>
  </si>
  <si>
    <t>CR-02</t>
  </si>
  <si>
    <t>CR-03</t>
  </si>
  <si>
    <t>CR-04</t>
  </si>
  <si>
    <t>CR-05</t>
  </si>
  <si>
    <t>CR-06</t>
  </si>
  <si>
    <t>CR-07</t>
  </si>
  <si>
    <t xml:space="preserve">CT-FIN-01 </t>
  </si>
  <si>
    <t>D) November 7, 2025</t>
  </si>
  <si>
    <t>CT-FIN rates of pay</t>
  </si>
  <si>
    <t xml:space="preserve">CT-FIN-02 </t>
  </si>
  <si>
    <t xml:space="preserve">CT-FIN-03 </t>
  </si>
  <si>
    <t xml:space="preserve">CT-FIN-04 </t>
  </si>
  <si>
    <t xml:space="preserve">CT-EAV-01 </t>
  </si>
  <si>
    <t>E) November 7, 2025</t>
  </si>
  <si>
    <t>CT-EAV rates of pay</t>
  </si>
  <si>
    <t xml:space="preserve">CT-EAV-02 </t>
  </si>
  <si>
    <t xml:space="preserve">CT-EAV-03 </t>
  </si>
  <si>
    <t xml:space="preserve">CT-EAV-04 </t>
  </si>
  <si>
    <t xml:space="preserve">CT-EAV-05 </t>
  </si>
  <si>
    <t xml:space="preserve">CT-EAV-06 </t>
  </si>
  <si>
    <t xml:space="preserve">CT-IAU-01 </t>
  </si>
  <si>
    <t>CT-IAU rates of pay</t>
  </si>
  <si>
    <t>CT-IAU-02</t>
  </si>
  <si>
    <t>CT-IAU-03</t>
  </si>
  <si>
    <t>CT-IAU-04</t>
  </si>
  <si>
    <t>CX-1</t>
  </si>
  <si>
    <t>D) June 1, 2025</t>
  </si>
  <si>
    <t>CX rates of pay</t>
  </si>
  <si>
    <t>CX-2</t>
  </si>
  <si>
    <t>CX-3</t>
  </si>
  <si>
    <t>DA-CON-1</t>
  </si>
  <si>
    <t>DA-CON rates of pay</t>
  </si>
  <si>
    <t>DA-CON-2</t>
  </si>
  <si>
    <t>DA-CON-3</t>
  </si>
  <si>
    <t>DA-CON-4</t>
  </si>
  <si>
    <t>DA-CON-5</t>
  </si>
  <si>
    <t>DA-CON-6</t>
  </si>
  <si>
    <t>DA-CON-7</t>
  </si>
  <si>
    <t>DA-CON-8</t>
  </si>
  <si>
    <t>DA-CON Niveau spécial C</t>
  </si>
  <si>
    <t>DA-PRO-1</t>
  </si>
  <si>
    <t>DA-PRO rates of pay</t>
  </si>
  <si>
    <t>DA-PRO-2</t>
  </si>
  <si>
    <t>DA-PRO-3</t>
  </si>
  <si>
    <t>DA-PRO-4</t>
  </si>
  <si>
    <t>DA-PRO-5</t>
  </si>
  <si>
    <t>DA-PRO-6</t>
  </si>
  <si>
    <t>DA-PRO-7</t>
  </si>
  <si>
    <t>DD-01</t>
  </si>
  <si>
    <t>Z) June 22, 2024 - Wage Adjustment</t>
  </si>
  <si>
    <t>DD rates of pay</t>
  </si>
  <si>
    <t>DD-02</t>
  </si>
  <si>
    <t>DD-03</t>
  </si>
  <si>
    <t>DD-04</t>
  </si>
  <si>
    <t>DD-05</t>
  </si>
  <si>
    <t>DD-06</t>
  </si>
  <si>
    <t>DD-07</t>
  </si>
  <si>
    <t>DD-08</t>
  </si>
  <si>
    <t>DD-09</t>
  </si>
  <si>
    <t>DE-01</t>
  </si>
  <si>
    <t>DE rates of pay</t>
  </si>
  <si>
    <t>DE-02</t>
  </si>
  <si>
    <t>DE-03</t>
  </si>
  <si>
    <t>DS-1</t>
  </si>
  <si>
    <t>DS rates of pay</t>
  </si>
  <si>
    <t>DS-2</t>
  </si>
  <si>
    <t>DS-3</t>
  </si>
  <si>
    <t>DS-4</t>
  </si>
  <si>
    <t>DS-5</t>
  </si>
  <si>
    <t>DS-6</t>
  </si>
  <si>
    <t>DS-7</t>
  </si>
  <si>
    <t>EC-01</t>
  </si>
  <si>
    <t>EC rates of pay</t>
  </si>
  <si>
    <t>EC-02</t>
  </si>
  <si>
    <t>EC-03</t>
  </si>
  <si>
    <t>EC-04</t>
  </si>
  <si>
    <t>EC-05</t>
  </si>
  <si>
    <t>EC-06</t>
  </si>
  <si>
    <t>EC-07</t>
  </si>
  <si>
    <t>EC-08</t>
  </si>
  <si>
    <t>ED-EDS-01</t>
  </si>
  <si>
    <t>Z) July 1, 2024 - Wage Adjustment</t>
  </si>
  <si>
    <t>ED-EDS rates of pay</t>
  </si>
  <si>
    <t>ED-EDS-02</t>
  </si>
  <si>
    <t>ED-EDS-03</t>
  </si>
  <si>
    <t>ED-EDS-04</t>
  </si>
  <si>
    <t>ED-EDS-05</t>
  </si>
  <si>
    <t>ED-EST-01 (EE 1)</t>
  </si>
  <si>
    <t>ED-EST-01 (EE 2)</t>
  </si>
  <si>
    <t>ED-EST-01 (EE 3)</t>
  </si>
  <si>
    <t>ED-EST-01 (EE 4)</t>
  </si>
  <si>
    <t>ED-EST-01 (EE 5)</t>
  </si>
  <si>
    <t>ED-EST-01 (EE 6)</t>
  </si>
  <si>
    <t xml:space="preserve">ED-EST-01 (EE 7) </t>
  </si>
  <si>
    <t>ED-EST-01 (EE 8)</t>
  </si>
  <si>
    <t xml:space="preserve">ED-EST-02 (EE 1) </t>
  </si>
  <si>
    <t xml:space="preserve">ED-EST-02 (EE 2) </t>
  </si>
  <si>
    <t xml:space="preserve">ED-EST-02 (EE 3) </t>
  </si>
  <si>
    <t>ED-EST-02 (EE 4)</t>
  </si>
  <si>
    <t xml:space="preserve">ED-EST-02 (EE 5) </t>
  </si>
  <si>
    <t xml:space="preserve">ED-EST-02 (EE 6) </t>
  </si>
  <si>
    <t xml:space="preserve">ED-EST-02 (EE 7) </t>
  </si>
  <si>
    <t>ED-EST-02 (EE 8)</t>
  </si>
  <si>
    <t>ED-EST-02 (EE 9)</t>
  </si>
  <si>
    <t>ED-EST-03 (EE 1)</t>
  </si>
  <si>
    <t>ED-EST-03 (EE 2)</t>
  </si>
  <si>
    <t>ED-EST-03 (EE 3)</t>
  </si>
  <si>
    <t>ED-EST-03 (EE 4)</t>
  </si>
  <si>
    <t>ED-EST-03 (EE 5)</t>
  </si>
  <si>
    <t>ED-EST-03 (EE 6)</t>
  </si>
  <si>
    <t>ED-EST-03 (EE 7)</t>
  </si>
  <si>
    <t>ED-EST-03 (EE 8)</t>
  </si>
  <si>
    <t>ED-EST-03 (EE 9)</t>
  </si>
  <si>
    <t>ED-EST-04 (EE 1)</t>
  </si>
  <si>
    <t>ED-EST-04 (EE 2)</t>
  </si>
  <si>
    <t>ED-EST-04 (EE 3)</t>
  </si>
  <si>
    <t>ED-EST-04 (EE 4)</t>
  </si>
  <si>
    <t>ED-EST-04 (EE 5)</t>
  </si>
  <si>
    <t>ED-EST-04 (EE 6)</t>
  </si>
  <si>
    <t>ED-EST-04 (EE 7)</t>
  </si>
  <si>
    <t>ED-EST-04 (EE 8)</t>
  </si>
  <si>
    <t>ED-EST-04 (EE 9)</t>
  </si>
  <si>
    <t>ED-EST-04 (EE 10)</t>
  </si>
  <si>
    <t>ED-EST-05 (EE 1)</t>
  </si>
  <si>
    <t>ED-EST-05 (EE 2)</t>
  </si>
  <si>
    <t>ED-EST-05 (EE 3)</t>
  </si>
  <si>
    <t>ED-EST-05 (EE 4)</t>
  </si>
  <si>
    <t>ED-EST-05 (EE 5)</t>
  </si>
  <si>
    <t>ED-EST-05 (EE 6)</t>
  </si>
  <si>
    <t>ED-EST-05 (EE 7)</t>
  </si>
  <si>
    <t>ED-EST-05 (EE 8)</t>
  </si>
  <si>
    <t>ED-EST-05 (EE 9)</t>
  </si>
  <si>
    <t>ED-EST-05 (EE 10)</t>
  </si>
  <si>
    <t>ED-EST-06 (EE 1)</t>
  </si>
  <si>
    <t>ED-EST-06 (EE 2)</t>
  </si>
  <si>
    <t>ED-EST-06 (EE 3)</t>
  </si>
  <si>
    <t>ED-EST-06 (EE 4)</t>
  </si>
  <si>
    <t>ED-EST-06 (EE 5)</t>
  </si>
  <si>
    <t>ED-EST-06 (EE 6)</t>
  </si>
  <si>
    <t>ED-EST-06 (EE 7)</t>
  </si>
  <si>
    <t>ED-EST-06 (EE 8)</t>
  </si>
  <si>
    <t>ED-EST-06 (EE 9)</t>
  </si>
  <si>
    <t>ED-EST-06 (EE 10)</t>
  </si>
  <si>
    <t>ED-EST-01 Maritimes (EE 1)</t>
  </si>
  <si>
    <t>ED-EST-01 Maritimes (EE 2)</t>
  </si>
  <si>
    <t>ED-EST-01 Maritimes (EE 3)</t>
  </si>
  <si>
    <t>ED-EST-01 Maritimes (EE 4)</t>
  </si>
  <si>
    <t>ED-EST-01 Maritimes (EE 5)</t>
  </si>
  <si>
    <t>ED-EST-01 Maritimes (EE 6)</t>
  </si>
  <si>
    <t>ED-EST-01 Maritimes (EE 7)</t>
  </si>
  <si>
    <t>ED-EST-01 Maritimes (EE 8)</t>
  </si>
  <si>
    <t>ED-EST-02 Maritimes (EE 1)</t>
  </si>
  <si>
    <t>ED-EST-02 Maritimes (EE 2)</t>
  </si>
  <si>
    <t>ED-EST-02 Maritimes (EE 3)</t>
  </si>
  <si>
    <t>ED-EST-02 Maritimes (EE 4)</t>
  </si>
  <si>
    <t>ED-EST-02 Maritimes (EE 5)</t>
  </si>
  <si>
    <t>ED-EST-02 Maritimes (EE 6)</t>
  </si>
  <si>
    <t>ED-EST-02 Maritimes (EE 7)</t>
  </si>
  <si>
    <t>ED-EST-02 Maritimes (EE 8)</t>
  </si>
  <si>
    <t>ED-EST-02 Maritimes (EE 9)</t>
  </si>
  <si>
    <t>ED-EST-03 Maritimes (EE 1)</t>
  </si>
  <si>
    <t>ED-EST-03 Maritimes (EE 2)</t>
  </si>
  <si>
    <t>ED-EST-03 Maritimes (EE 3)</t>
  </si>
  <si>
    <t>ED-EST-03 Maritimes (EE 4)</t>
  </si>
  <si>
    <t>ED-EST-03 Maritimes (EE 5)</t>
  </si>
  <si>
    <t>ED-EST-03 Maritimes (EE 6)</t>
  </si>
  <si>
    <t>ED-EST-03 Maritimes (EE 7)</t>
  </si>
  <si>
    <t>ED-EST-03 Maritimes (EE 8)</t>
  </si>
  <si>
    <t>ED-EST-03 Maritimes (EE 9)</t>
  </si>
  <si>
    <t>ED-EST-04 Maritimes (EE 1)</t>
  </si>
  <si>
    <t>ED-EST-04 Maritimes (EE 2)</t>
  </si>
  <si>
    <t>ED-EST-04 Maritimes (EE 3)</t>
  </si>
  <si>
    <t>ED-EST-04 Maritimes (EE 4)</t>
  </si>
  <si>
    <t>ED-EST-04 Maritimes (EE 5)</t>
  </si>
  <si>
    <t>ED-EST-04 Maritimes (EE 6)</t>
  </si>
  <si>
    <t>ED-EST-04 Maritimes (EE 7)</t>
  </si>
  <si>
    <t>ED-EST-04 Maritimes (EE 8)</t>
  </si>
  <si>
    <t>ED-EST-04 Maritimes (EE 9)</t>
  </si>
  <si>
    <t>ED-EST-04 Maritimes (EE 10)</t>
  </si>
  <si>
    <t>ED-EST-05 Maritimes (EE 1)</t>
  </si>
  <si>
    <t>ED-EST-05 Maritimes (EE 2)</t>
  </si>
  <si>
    <t>ED-EST-05 Maritimes (EE 3)</t>
  </si>
  <si>
    <t>ED-EST-05 Maritimes (EE 4)</t>
  </si>
  <si>
    <t>ED-EST-05 Maritimes (EE 5)</t>
  </si>
  <si>
    <t>ED-EST-05 Maritimes (EE 6)</t>
  </si>
  <si>
    <t>ED-EST-05 Maritimes (EE 7)</t>
  </si>
  <si>
    <t>ED-EST-05 Maritimes (EE 8)</t>
  </si>
  <si>
    <t>ED-EST-05 Maritimes (EE 9)</t>
  </si>
  <si>
    <t>ED-EST-05 Maritimes (EE 10)</t>
  </si>
  <si>
    <t>ED-EST-06 Maritimes (EE 1)</t>
  </si>
  <si>
    <t>ED-EST-06 Maritimes (EE 2)</t>
  </si>
  <si>
    <t>ED-EST-06 Maritimes (EE 3)</t>
  </si>
  <si>
    <t>ED-EST-06 Maritimes (EE 4)</t>
  </si>
  <si>
    <t>ED-EST-06 Maritimes (EE 5)</t>
  </si>
  <si>
    <t>ED-EST-06 Maritimes (EE 6)</t>
  </si>
  <si>
    <t>ED-EST-06 Maritimes (EE 7)</t>
  </si>
  <si>
    <t>ED-EST-06 Maritimes (EE 8)</t>
  </si>
  <si>
    <t>ED-EST-06 Maritimes (EE 9)</t>
  </si>
  <si>
    <t>ED-EST-06 Maritimes (EE 10)</t>
  </si>
  <si>
    <t>ED-EST-01 Québec (EE 1)</t>
  </si>
  <si>
    <t>ED-EST-01 Québec (EE 2)</t>
  </si>
  <si>
    <t>ED-EST-01 Québec (EE 3)</t>
  </si>
  <si>
    <t>ED-EST-01 Québec (EE 4)</t>
  </si>
  <si>
    <t>ED-EST-01 Québec (EE 5)</t>
  </si>
  <si>
    <t>ED-EST-01 Québec (EE 6)</t>
  </si>
  <si>
    <t>ED-EST-01 Québec (EE 7)</t>
  </si>
  <si>
    <t>ED-EST-01 Québec (EE 8)</t>
  </si>
  <si>
    <t>ED-EST-01 Québec (EE 9)</t>
  </si>
  <si>
    <t>ED-EST-01 Québec (EE 10)</t>
  </si>
  <si>
    <t>ED-EST-02 Québec (EE 1)</t>
  </si>
  <si>
    <t>ED-EST-02 Québec (EE 2)</t>
  </si>
  <si>
    <t>ED-EST-02 Québec (EE 3)</t>
  </si>
  <si>
    <t>ED-EST-02 Québec (EE 4)</t>
  </si>
  <si>
    <t>ED-EST-02 Québec (EE 5)</t>
  </si>
  <si>
    <t>ED-EST-02 Québec (EE 6)</t>
  </si>
  <si>
    <t>ED-EST-02 Québec (EE 7)</t>
  </si>
  <si>
    <t>ED-EST-02 Québec (EE 8)</t>
  </si>
  <si>
    <t>ED-EST-02 Québec (EE 9)</t>
  </si>
  <si>
    <t>ED-EST-02 Québec (EE 10)</t>
  </si>
  <si>
    <t>ED-EST-02 Québec (EE 11)</t>
  </si>
  <si>
    <t>ED-EST-03 Québec (EE 1)</t>
  </si>
  <si>
    <t>ED-EST-03 Québec (EE 2)</t>
  </si>
  <si>
    <t>ED-EST-03 Québec (EE 3)</t>
  </si>
  <si>
    <t>ED-EST-03 Québec (EE 4)</t>
  </si>
  <si>
    <t>ED-EST-03 Québec (EE 5)</t>
  </si>
  <si>
    <t>ED-EST-03 Québec (EE 6)</t>
  </si>
  <si>
    <t>ED-EST-03 Québec (EE 7)</t>
  </si>
  <si>
    <t>ED-EST-03 Québec (EE 8)</t>
  </si>
  <si>
    <t>ED-EST-03 Québec (EE 9)</t>
  </si>
  <si>
    <t>ED-EST-03 Québec (EE 10)</t>
  </si>
  <si>
    <t>ED-EST-03 Québec (EE 11)</t>
  </si>
  <si>
    <t>ED-EST-04 Québec (EE 1)</t>
  </si>
  <si>
    <t>ED-EST-04 Québec (EE 2)</t>
  </si>
  <si>
    <t>ED-EST-04 Québec (EE 3)</t>
  </si>
  <si>
    <t>ED-EST-04 Québec (EE 4)</t>
  </si>
  <si>
    <t>ED-EST-04 Québec (EE 5)</t>
  </si>
  <si>
    <t>ED-EST-04 Québec (EE 6)</t>
  </si>
  <si>
    <t>ED-EST-04 Québec (EE 7)</t>
  </si>
  <si>
    <t>ED-EST-04 Québec (EE 8)</t>
  </si>
  <si>
    <t>ED-EST-04 Québec (EE 9)</t>
  </si>
  <si>
    <t>ED-EST-04 Québec (EE 10)</t>
  </si>
  <si>
    <t>ED-EST-04 Québec (EE 11)</t>
  </si>
  <si>
    <t>ED-EST-04 Québec (EE 12)</t>
  </si>
  <si>
    <t>ED-EST-05 Québec (EE 1)</t>
  </si>
  <si>
    <t>ED-EST-05 Québec (EE 2)</t>
  </si>
  <si>
    <t>ED-EST-05 Québec (EE 3)</t>
  </si>
  <si>
    <t>ED-EST-05 Québec (EE 4)</t>
  </si>
  <si>
    <t>ED-EST-05 Québec (EE 5)</t>
  </si>
  <si>
    <t>ED-EST-05 Québec (EE 6)</t>
  </si>
  <si>
    <t>ED-EST-05 Québec (EE 7)</t>
  </si>
  <si>
    <t>ED-EST-05 Québec (EE 8)</t>
  </si>
  <si>
    <t>ED-EST-05 Québec (EE 9)</t>
  </si>
  <si>
    <t>ED-EST-05 Québec (EE 10)</t>
  </si>
  <si>
    <t>ED-EST-05 Québec (EE 11)</t>
  </si>
  <si>
    <t>ED-EST-05 Québec (EE 12)</t>
  </si>
  <si>
    <t>ED-EST-06 Québec (EE 1)</t>
  </si>
  <si>
    <t>ED-EST-06 Québec (EE 2)</t>
  </si>
  <si>
    <t>ED-EST-06 Québec (EE 3)</t>
  </si>
  <si>
    <t>ED-EST-06 Québec (EE 4)</t>
  </si>
  <si>
    <t>ED-EST-06 Québec (EE 5)</t>
  </si>
  <si>
    <t>ED-EST-06 Québec (EE 6)</t>
  </si>
  <si>
    <t>ED-EST-06 Québec (EE 7)</t>
  </si>
  <si>
    <t>ED-EST-06 Québec (EE 8)</t>
  </si>
  <si>
    <t>ED-EST-06 Québec (EE 9)</t>
  </si>
  <si>
    <t>ED-EST-06 Québec (EE 10)</t>
  </si>
  <si>
    <t>ED-EST-06 Québec (EE 11)</t>
  </si>
  <si>
    <t>ED-EST-06 Québec (EE 12)</t>
  </si>
  <si>
    <t>ED-EST-01 Ontario (EE 1)</t>
  </si>
  <si>
    <t>ED-EST-01 Ontario (EE 2)</t>
  </si>
  <si>
    <t>ED-EST-01 Ontario (EE 3)</t>
  </si>
  <si>
    <t>ED-EST-01 Ontario (EE 4)</t>
  </si>
  <si>
    <t>ED-EST-01 Ontario (EE 5)</t>
  </si>
  <si>
    <t>ED-EST-01 Ontario (EE 6)</t>
  </si>
  <si>
    <t>ED-EST-01 Ontario (EE 7)</t>
  </si>
  <si>
    <t>ED-EST-01 Ontario (EE 8)</t>
  </si>
  <si>
    <t>ED-EST-02 Ontario (EE 1)</t>
  </si>
  <si>
    <t>ED-EST-02 Ontario (EE 2)</t>
  </si>
  <si>
    <t>ED-EST-02 Ontario (EE 3)</t>
  </si>
  <si>
    <t>ED-EST-02 Ontario (EE 4)</t>
  </si>
  <si>
    <t>ED-EST-02 Ontario (EE 5)</t>
  </si>
  <si>
    <t>ED-EST-02 Ontario (EE 6)</t>
  </si>
  <si>
    <t>ED-EST-02 Ontario (EE 7)</t>
  </si>
  <si>
    <t>ED-EST-02 Ontario (EE 8)</t>
  </si>
  <si>
    <t>ED-EST-02 Ontario (EE 9)</t>
  </si>
  <si>
    <t>ED-EST-03 Ontario (EE 1)</t>
  </si>
  <si>
    <t>ED-EST-03 Ontario (EE 2)</t>
  </si>
  <si>
    <t>ED-EST-03 Ontario (EE 3)</t>
  </si>
  <si>
    <t>ED-EST-03 Ontario (EE 4)</t>
  </si>
  <si>
    <t>ED-EST-03 Ontario (EE 5)</t>
  </si>
  <si>
    <t>ED-EST-03 Ontario (EE 6)</t>
  </si>
  <si>
    <t>ED-EST-03 Ontario (EE 7)</t>
  </si>
  <si>
    <t>ED-EST-03 Ontario (EE 8)</t>
  </si>
  <si>
    <t>ED-EST-03 Ontario (EE 9)</t>
  </si>
  <si>
    <t>ED-EST-03 Ontario (EE 10)</t>
  </si>
  <si>
    <t>ED-EST-04 Ontario (EE 1)</t>
  </si>
  <si>
    <t>ED-EST-04 Ontario (EE 2)</t>
  </si>
  <si>
    <t>ED-EST-04 Ontario (EE 3)</t>
  </si>
  <si>
    <t>ED-EST-04 Ontario (EE 4)</t>
  </si>
  <si>
    <t>ED-EST-04 Ontario (EE 5)</t>
  </si>
  <si>
    <t>ED-EST-04 Ontario (EE 6)</t>
  </si>
  <si>
    <t>ED-EST-04 Ontario (EE 7)</t>
  </si>
  <si>
    <t>ED-EST-04 Ontario (EE 8)</t>
  </si>
  <si>
    <t>ED-EST-04 Ontario (EE 9)</t>
  </si>
  <si>
    <t>ED-EST-04 Ontario (EE 10)</t>
  </si>
  <si>
    <t>ED-EST-05 Ontario (EE 1)</t>
  </si>
  <si>
    <t>ED-EST-05 Ontario (EE 2)</t>
  </si>
  <si>
    <t>ED-EST-05 Ontario (EE 3)</t>
  </si>
  <si>
    <t>ED-EST-05 Ontario (EE 4)</t>
  </si>
  <si>
    <t>ED-EST-05 Ontario (EE 5)</t>
  </si>
  <si>
    <t>ED-EST-05 Ontario (EE 6)</t>
  </si>
  <si>
    <t>ED-EST-05 Ontario (EE 7)</t>
  </si>
  <si>
    <t>ED-EST-05 Ontario (EE 8)</t>
  </si>
  <si>
    <t>ED-EST-05 Ontario (EE 9)</t>
  </si>
  <si>
    <t>ED-EST-05 Ontario (EE 10)</t>
  </si>
  <si>
    <t>ED-EST-06 Ontario (EE 1)</t>
  </si>
  <si>
    <t>ED-EST-06 Ontario (EE 2)</t>
  </si>
  <si>
    <t>ED-EST-06 Ontario (EE 3)</t>
  </si>
  <si>
    <t>ED-EST-06 Ontario (EE 4)</t>
  </si>
  <si>
    <t>ED-EST-06 Ontario (EE 5)</t>
  </si>
  <si>
    <t>ED-EST-06 Ontario (EE 6)</t>
  </si>
  <si>
    <t>ED-EST-06 Ontario (EE 7)</t>
  </si>
  <si>
    <t>ED-EST-06 Ontario (EE 8)</t>
  </si>
  <si>
    <t>ED-EST-06 Ontario (EE 9)</t>
  </si>
  <si>
    <t>ED-EST-06 Ontario (EE 10)</t>
  </si>
  <si>
    <t>ED-EST-01 Manitoba (EE 1)</t>
  </si>
  <si>
    <t>ED-EST-01 Manitoba (EE 2)</t>
  </si>
  <si>
    <t>ED-EST-01 Manitoba (EE 3)</t>
  </si>
  <si>
    <t>ED-EST-01 Manitoba (EE 4)</t>
  </si>
  <si>
    <t>ED-EST-01 Manitoba (EE 5)</t>
  </si>
  <si>
    <t>ED-EST-01 Manitoba (EE 6)</t>
  </si>
  <si>
    <t>ED-EST-01 Manitoba (EE 7)</t>
  </si>
  <si>
    <t>ED-EST-01 Manitoba (EE 8)</t>
  </si>
  <si>
    <t>ED-EST-02 Manitoba (EE 1)</t>
  </si>
  <si>
    <t>ED-EST-02 Manitoba (EE 2)</t>
  </si>
  <si>
    <t>ED-EST-02 Manitoba (EE 3)</t>
  </si>
  <si>
    <t>ED-EST-02 Manitoba (EE 4)</t>
  </si>
  <si>
    <t>ED-EST-02 Manitoba (EE 5)</t>
  </si>
  <si>
    <t>ED-EST-02 Manitoba (EE 6)</t>
  </si>
  <si>
    <t>ED-EST-02 Manitoba (EE 7)</t>
  </si>
  <si>
    <t>ED-EST-02 Manitoba (EE 8)</t>
  </si>
  <si>
    <t>ED-EST-02 Manitoba (EE 9)</t>
  </si>
  <si>
    <t>ED-EST-03 Manitoba (EE 1)</t>
  </si>
  <si>
    <t>ED-EST-03 Manitoba (EE 2)</t>
  </si>
  <si>
    <t>ED-EST-03 Manitoba (EE 3)</t>
  </si>
  <si>
    <t>ED-EST-03 Manitoba (EE 4)</t>
  </si>
  <si>
    <t>ED-EST-03 Manitoba (EE 5)</t>
  </si>
  <si>
    <t>ED-EST-03 Manitoba (EE 6)</t>
  </si>
  <si>
    <t>ED-EST-03 Manitoba (EE 7)</t>
  </si>
  <si>
    <t>ED-EST-03 Manitoba (EE 8)</t>
  </si>
  <si>
    <t>ED-EST-03 Manitoba (EE 9)</t>
  </si>
  <si>
    <t>ED-EST-04 Manitoba (EE 1)</t>
  </si>
  <si>
    <t>ED-EST-04 Manitoba (EE 2)</t>
  </si>
  <si>
    <t>ED-EST-04 Manitoba (EE 3)</t>
  </si>
  <si>
    <t>ED-EST-04 Manitoba (EE 4)</t>
  </si>
  <si>
    <t>ED-EST-04 Manitoba (EE 5)</t>
  </si>
  <si>
    <t>ED-EST-04 Manitoba (EE 6)</t>
  </si>
  <si>
    <t>ED-EST-04 Manitoba (EE 7)</t>
  </si>
  <si>
    <t>ED-EST-04 Manitoba (EE 8)</t>
  </si>
  <si>
    <t>ED-EST-04 Manitoba (EE 9)</t>
  </si>
  <si>
    <t>ED-EST-04 Manitoba (EE 10)</t>
  </si>
  <si>
    <t>ED-EST-05 Manitoba (EE 1)</t>
  </si>
  <si>
    <t>ED-EST-05 Manitoba (EE 2)</t>
  </si>
  <si>
    <t>ED-EST-05 Manitoba (EE 3)</t>
  </si>
  <si>
    <t>ED-EST-05 Manitoba (EE 4)</t>
  </si>
  <si>
    <t>ED-EST-05 Manitoba (EE 5)</t>
  </si>
  <si>
    <t>ED-EST-05 Manitoba (EE 6)</t>
  </si>
  <si>
    <t>ED-EST-05 Manitoba (EE 7)</t>
  </si>
  <si>
    <t>ED-EST-05 Manitoba (EE 8)</t>
  </si>
  <si>
    <t>ED-EST-05 Manitoba (EE 9)</t>
  </si>
  <si>
    <t>ED-EST-05 Manitoba (EE 10)</t>
  </si>
  <si>
    <t>ED-EST-06 Manitoba (EE 1)</t>
  </si>
  <si>
    <t>ED-EST-06 Manitoba (EE 2)</t>
  </si>
  <si>
    <t>ED-EST-06 Manitoba (EE 3)</t>
  </si>
  <si>
    <t>ED-EST-06 Manitoba (EE 4)</t>
  </si>
  <si>
    <t>ED-EST-06 Manitoba (EE 5)</t>
  </si>
  <si>
    <t>ED-EST-06 Manitoba (EE 6)</t>
  </si>
  <si>
    <t>ED-EST-06 Manitoba (EE 7)</t>
  </si>
  <si>
    <t>ED-EST-06 Manitoba (EE 8)</t>
  </si>
  <si>
    <t>ED-EST-06 Manitoba (EE 9)</t>
  </si>
  <si>
    <t>ED-EST-06 Manitoba (EE 10)</t>
  </si>
  <si>
    <t>ED-EST-01 Saskatchewan (EE 1)</t>
  </si>
  <si>
    <t>ED-EST-01 Saskatchewan (EE 2)</t>
  </si>
  <si>
    <t>ED-EST-01 Saskatchewan (EE 3)</t>
  </si>
  <si>
    <t>ED-EST-01 Saskatchewan (EE 4)</t>
  </si>
  <si>
    <t>ED-EST-01 Saskatchewan (EE 5)</t>
  </si>
  <si>
    <t>ED-EST-01 Saskatchewan (EE 6)</t>
  </si>
  <si>
    <t>ED-EST-01 Saskatchewan (EE 7)</t>
  </si>
  <si>
    <t>ED-EST-01 Saskatchewan (EE 8)</t>
  </si>
  <si>
    <t>ED-EST-02 Saskatchewan (EE 1)</t>
  </si>
  <si>
    <t>ED-EST-02 Saskatchewan (EE 2)</t>
  </si>
  <si>
    <t>ED-EST-02 Saskatchewan (EE 3)</t>
  </si>
  <si>
    <t>ED-EST-02 Saskatchewan (EE 4)</t>
  </si>
  <si>
    <t>ED-EST-02 Saskatchewan (EE 5)</t>
  </si>
  <si>
    <t>ED-EST-02 Saskatchewan (EE 6)</t>
  </si>
  <si>
    <t>ED-EST-02 Saskatchewan (EE 7)</t>
  </si>
  <si>
    <t>ED-EST-02 Saskatchewan (EE 8)</t>
  </si>
  <si>
    <t>ED-EST-02 Saskatchewan (EE 9)</t>
  </si>
  <si>
    <t>ED-EST-03 Saskatchewan (EE 1)</t>
  </si>
  <si>
    <t>ED-EST-03 Saskatchewan (EE 2)</t>
  </si>
  <si>
    <t>ED-EST-03 Saskatchewan (EE 3)</t>
  </si>
  <si>
    <t>ED-EST-03 Saskatchewan (EE 4)</t>
  </si>
  <si>
    <t>ED-EST-03 Saskatchewan (EE 5)</t>
  </si>
  <si>
    <t>ED-EST-03 Saskatchewan (EE 6)</t>
  </si>
  <si>
    <t>ED-EST-03 Saskatchewan (EE 7)</t>
  </si>
  <si>
    <t>ED-EST-03 Saskatchewan (EE 8)</t>
  </si>
  <si>
    <t>ED-EST-03 Saskatchewan (EE 9)</t>
  </si>
  <si>
    <t>ED-EST-04 Saskatchewan (EE 1)</t>
  </si>
  <si>
    <t>ED-EST-04 Saskatchewan (EE 2)</t>
  </si>
  <si>
    <t>ED-EST-04 Saskatchewan (EE 3)</t>
  </si>
  <si>
    <t>ED-EST-04 Saskatchewan (EE 4)</t>
  </si>
  <si>
    <t>ED-EST-04 Saskatchewan (EE 5)</t>
  </si>
  <si>
    <t>ED-EST-04 Saskatchewan (EE 6)</t>
  </si>
  <si>
    <t>ED-EST-04 Saskatchewan (EE 7)</t>
  </si>
  <si>
    <t>ED-EST-04 Saskatchewan (EE 8)</t>
  </si>
  <si>
    <t>ED-EST-04 Saskatchewan (EE 9)</t>
  </si>
  <si>
    <t>ED-EST-04 Saskatchewan (EE 10)</t>
  </si>
  <si>
    <t>ED-EST-05 Saskatchewan (EE 1)</t>
  </si>
  <si>
    <t>ED-EST-05 Saskatchewan (EE 2)</t>
  </si>
  <si>
    <t>ED-EST-05 Saskatchewan (EE 3)</t>
  </si>
  <si>
    <t>ED-EST-05 Saskatchewan (EE 4)</t>
  </si>
  <si>
    <t>ED-EST-05 Saskatchewan (EE 5)</t>
  </si>
  <si>
    <t>ED-EST-05 Saskatchewan (EE 6)</t>
  </si>
  <si>
    <t>ED-EST-05 Saskatchewan (EE 7)</t>
  </si>
  <si>
    <t>ED-EST-05 Saskatchewan (EE 8)</t>
  </si>
  <si>
    <t>ED-EST-05 Saskatchewan (EE 9)</t>
  </si>
  <si>
    <t>ED-EST-05 Saskatchewan (EE 10)</t>
  </si>
  <si>
    <t>ED-EST-06 Saskatchewan (EE 1)</t>
  </si>
  <si>
    <t>ED-EST-06 Saskatchewan (EE 2)</t>
  </si>
  <si>
    <t>ED-EST-06 Saskatchewan (EE 3)</t>
  </si>
  <si>
    <t>ED-EST-06 Saskatchewan (EE 4)</t>
  </si>
  <si>
    <t>ED-EST-06 Saskatchewan (EE 5)</t>
  </si>
  <si>
    <t>ED-EST-06 Saskatchewan (EE 6)</t>
  </si>
  <si>
    <t>ED-EST-06 Saskatchewan (EE 7)</t>
  </si>
  <si>
    <t>ED-EST-06 Saskatchewan (EE 8)</t>
  </si>
  <si>
    <t>ED-EST-06 Saskatchewan (EE 9)</t>
  </si>
  <si>
    <t>ED-EST-06 Saskatchewan (EE 10)</t>
  </si>
  <si>
    <t>ED-EST-01 Alberta (EE 1)</t>
  </si>
  <si>
    <t>ED-EST-01 Alberta (EE 2)</t>
  </si>
  <si>
    <t>ED-EST-01 Alberta (EE 3)</t>
  </si>
  <si>
    <t>ED-EST-01 Alberta (EE 4)</t>
  </si>
  <si>
    <t>ED-EST-01 Alberta (EE 5)</t>
  </si>
  <si>
    <t>ED-EST-01 Alberta (EE 6)</t>
  </si>
  <si>
    <t>ED-EST-01 Alberta (EE 7)</t>
  </si>
  <si>
    <t>ED-EST-01 Alberta (EE 8)</t>
  </si>
  <si>
    <t>ED-EST-02 Alberta (EE 1)</t>
  </si>
  <si>
    <t>ED-EST-02 Alberta (EE 2)</t>
  </si>
  <si>
    <t>ED-EST-02 Alberta (EE 3)</t>
  </si>
  <si>
    <t>ED-EST-02 Alberta (EE 4)</t>
  </si>
  <si>
    <t>ED-EST-02 Alberta (EE 5)</t>
  </si>
  <si>
    <t>ED-EST-02 Alberta (EE 6)</t>
  </si>
  <si>
    <t>ED-EST-02 Alberta (EE 7)</t>
  </si>
  <si>
    <t>ED-EST-02 Alberta (EE 8)</t>
  </si>
  <si>
    <t>ED-EST-02 Alberta (EE 9)</t>
  </si>
  <si>
    <t>ED-EST-03 Alberta (EE 1)</t>
  </si>
  <si>
    <t>ED-EST-03 Alberta (EE 2)</t>
  </si>
  <si>
    <t>ED-EST-03 Alberta (EE 3)</t>
  </si>
  <si>
    <t>ED-EST-03 Alberta (EE 4)</t>
  </si>
  <si>
    <t>ED-EST-03 Alberta (EE 5)</t>
  </si>
  <si>
    <t>ED-EST-03 Alberta (EE 6)</t>
  </si>
  <si>
    <t>ED-EST-03 Alberta (EE 7)</t>
  </si>
  <si>
    <t>ED-EST-03 Alberta (EE 8)</t>
  </si>
  <si>
    <t>ED-EST-03 Alberta (EE 9)</t>
  </si>
  <si>
    <t>ED-EST-04 Alberta (EE 1)</t>
  </si>
  <si>
    <t>ED-EST-04 Alberta (EE 2)</t>
  </si>
  <si>
    <t>ED-EST-04 Alberta (EE 3)</t>
  </si>
  <si>
    <t>ED-EST-04 Alberta (EE 4)</t>
  </si>
  <si>
    <t>ED-EST-04 Alberta (EE 5)</t>
  </si>
  <si>
    <t>ED-EST-04 Alberta (EE 6)</t>
  </si>
  <si>
    <t>ED-EST-04 Alberta (EE 7)</t>
  </si>
  <si>
    <t>ED-EST-04 Alberta (EE 8)</t>
  </si>
  <si>
    <t>ED-EST-04 Alberta (EE 9)</t>
  </si>
  <si>
    <t>ED-EST-04 Alberta (EE 10)</t>
  </si>
  <si>
    <t>ED-EST-05 Alberta (EE 1)</t>
  </si>
  <si>
    <t>ED-EST-05 Alberta (EE 2)</t>
  </si>
  <si>
    <t>ED-EST-05 Alberta (EE 3)</t>
  </si>
  <si>
    <t>ED-EST-05 Alberta (EE 4)</t>
  </si>
  <si>
    <t>ED-EST-05 Alberta (EE 5)</t>
  </si>
  <si>
    <t>ED-EST-05 Alberta (EE 6)</t>
  </si>
  <si>
    <t>ED-EST-05 Alberta (EE 7)</t>
  </si>
  <si>
    <t>ED-EST-05 Alberta (EE 8)</t>
  </si>
  <si>
    <t>ED-EST-05 Alberta (EE 9)</t>
  </si>
  <si>
    <t>ED-EST-05 Alberta (EE 10)</t>
  </si>
  <si>
    <t>ED-EST-06 Alberta (EE 1)</t>
  </si>
  <si>
    <t>ED-EST-06 Alberta (EE 2)</t>
  </si>
  <si>
    <t>ED-EST-06 Alberta (EE 3)</t>
  </si>
  <si>
    <t>ED-EST-06 Alberta (EE 4)</t>
  </si>
  <si>
    <t>ED-EST-06 Alberta (EE 5)</t>
  </si>
  <si>
    <t>ED-EST-06 Alberta (EE 6)</t>
  </si>
  <si>
    <t>ED-EST-06 Alberta (EE 7)</t>
  </si>
  <si>
    <t>ED-EST-06 Alberta (EE 8)</t>
  </si>
  <si>
    <t>ED-EST-06 Alberta (EE 9)</t>
  </si>
  <si>
    <t>ED-EST-06 Alberta (EE 10)</t>
  </si>
  <si>
    <t>ED-EST-01 Colombie-Britannique (EE 1)</t>
  </si>
  <si>
    <t>ED-EST-01 Colombie-Britannique (EE 2)</t>
  </si>
  <si>
    <t>ED-EST-01 Colombie-Britannique(EE 3)</t>
  </si>
  <si>
    <t>ED-EST-01 Colombie-Britannique (EE 4)</t>
  </si>
  <si>
    <t>ED-EST-01 Colombie-Britannique (EE 5)</t>
  </si>
  <si>
    <t>ED-EST-01 Colombie-Britannique (EE 6)</t>
  </si>
  <si>
    <t>ED-EST-01 Colombie-Britannique (EE 7)</t>
  </si>
  <si>
    <t>ED-EST-01 Colombie-Britannique (EE 8)</t>
  </si>
  <si>
    <t>ED-EST-02 Colombie-Britannique (EE 1)</t>
  </si>
  <si>
    <t>ED-EST-02 Colombie-Britannique (EE 2)</t>
  </si>
  <si>
    <t>ED-EST-02 Colombie-Britannique (EE 3)</t>
  </si>
  <si>
    <t>ED-EST-02 Colombie-Britannique (EE 4)</t>
  </si>
  <si>
    <t>ED-EST-02 Colombie-Britannique (EE 5)</t>
  </si>
  <si>
    <t>ED-EST-02 Colombie-Britannique (EE 6)</t>
  </si>
  <si>
    <t>ED-EST-02 Colombie-Britannique (EE 7)</t>
  </si>
  <si>
    <t>ED-EST-02 Colombie-Britannique (EE 8)</t>
  </si>
  <si>
    <t>ED-EST-02 Colombie-Britannique (EE 9)</t>
  </si>
  <si>
    <t>ED-EST-03 Colombie-Britannique (EE 1)</t>
  </si>
  <si>
    <t>ED-EST-03 Colombie-Britannique (EE 2)</t>
  </si>
  <si>
    <t>ED-EST-03 Colombie-Britannique (EE 3)</t>
  </si>
  <si>
    <t>ED-EST-03 Colombie-Britannique (EE 4)</t>
  </si>
  <si>
    <t>ED-EST-03 Colombie-Britannique (EE 5)</t>
  </si>
  <si>
    <t>ED-EST-03 Colombie-Britannique(EE 6)</t>
  </si>
  <si>
    <t>ED-EST-03 Colombie-Britannique (EE 7)</t>
  </si>
  <si>
    <t>ED-EST-03 Colombie-Britannique (EE 8)</t>
  </si>
  <si>
    <t>ED-EST-03 Colombie-Britannique (EE 9)</t>
  </si>
  <si>
    <t>ED-EST-04 Colombie-Britannique (EE 1)</t>
  </si>
  <si>
    <t>ED-EST-04 Colombie-Britannique (EE 2)</t>
  </si>
  <si>
    <t>ED-EST-04 Colombie-Britannique (EE 3)</t>
  </si>
  <si>
    <t>ED-EST-04 Colombie-Britannique (EE 4)</t>
  </si>
  <si>
    <t>ED-EST-04 Colombie-Britannique (EE 5)</t>
  </si>
  <si>
    <t>ED-EST-04 Colombie-Britannique (EE 6)</t>
  </si>
  <si>
    <t>ED-EST-04 Colombie-Britannique (EE 7)</t>
  </si>
  <si>
    <t>ED-EST-04 Colombie-Britannique (EE 8)</t>
  </si>
  <si>
    <t>ED-EST-04 Colombie-Britannique (EE 9)</t>
  </si>
  <si>
    <t>ED-EST-04 Colombie-Britannique (EE 10)</t>
  </si>
  <si>
    <t>ED-EST-04 Colombie-Britannique (EE 11)</t>
  </si>
  <si>
    <t>ED-EST-05 Colombie-Britannique (EE 1)</t>
  </si>
  <si>
    <t>ED-EST-05 Colombie-Britannique (EE 2)</t>
  </si>
  <si>
    <t>ED-EST-05 Colombie-Britannique (EE 3)</t>
  </si>
  <si>
    <t>ED-EST-05 Colombie-Britannique (EE 4)</t>
  </si>
  <si>
    <t>ED-EST-05 Colombie-Britannique (EE 5)</t>
  </si>
  <si>
    <t>ED-EST-05 Colombie-Britannique (EE 6)</t>
  </si>
  <si>
    <t>ED-EST-05 Colombie-Britannique (EE 7)</t>
  </si>
  <si>
    <t>ED-EST-05 Colombie-Britannique (EE 8)</t>
  </si>
  <si>
    <t>ED-EST-05 Colombie-Britannique (EE 9)</t>
  </si>
  <si>
    <t>ED-EST-05 Colombie-Britannique (EE 10)</t>
  </si>
  <si>
    <t>ED-EST-05 Colombie-Britannique (EE 11)</t>
  </si>
  <si>
    <t>ED-EST-06 Colombie-Britannique (EE 1)</t>
  </si>
  <si>
    <t>ED-EST-06 Colombie-Britannique (EE 2)</t>
  </si>
  <si>
    <t>ED-EST-06 Colombie-Britannique (EE 3)</t>
  </si>
  <si>
    <t>ED-EST-06 Colombie-Britannique (EE 4)</t>
  </si>
  <si>
    <t>ED-EST-06 Colombie-Britannique (EE 5)</t>
  </si>
  <si>
    <t>ED-EST-06 Colombie-Britannique (EE 6)</t>
  </si>
  <si>
    <t>ED-EST-06 Colombie-Britannique (EE 7)</t>
  </si>
  <si>
    <t>ED-EST-06 Colombie-Britannique (EE 8)</t>
  </si>
  <si>
    <t>ED-EST-06 Colombie-Britannique (EE 9)</t>
  </si>
  <si>
    <t>ED-EST-06 Colombie-Britannique (EE 10)</t>
  </si>
  <si>
    <t>ED-EST-06 Colombie-Britannique (EE 11)</t>
  </si>
  <si>
    <t>ED-LAT-01 (EE 1)</t>
  </si>
  <si>
    <t>ED-LAT rates of pay</t>
  </si>
  <si>
    <t>ED-LAT-01 (EE 2)</t>
  </si>
  <si>
    <t>ED-LAT-01 (EE 3)</t>
  </si>
  <si>
    <t>ED-LAT-01 (EE 4)</t>
  </si>
  <si>
    <t>ED-LAT-01 (EE 5)</t>
  </si>
  <si>
    <t>ED-LAT-01 (EE 6)</t>
  </si>
  <si>
    <t>ED-LAT-01 (EE 7)</t>
  </si>
  <si>
    <t>ED-LAT-01 (EE 8)</t>
  </si>
  <si>
    <t>ED-LAT-01 (EE 9)</t>
  </si>
  <si>
    <t>ED-LAT-01 (EE 10)</t>
  </si>
  <si>
    <t>ED-LAT-01 (EE 11)</t>
  </si>
  <si>
    <t>ED-LAT-01 (EE 12)</t>
  </si>
  <si>
    <t>ED-LAT-02 (EE 1)</t>
  </si>
  <si>
    <t>ED-LAT-02 (EE 2)</t>
  </si>
  <si>
    <t>ED-LAT-02 (EE 3)</t>
  </si>
  <si>
    <t>ED-LAT-02 (EE 4)</t>
  </si>
  <si>
    <t>ED-LAT-02 (EE 5)</t>
  </si>
  <si>
    <t>ED-LAT-02 (EE 6)</t>
  </si>
  <si>
    <t>ED-LAT-02 (EE 7)</t>
  </si>
  <si>
    <t>ED-LAT-02 (EE 8)</t>
  </si>
  <si>
    <t>ED-LAT-02 (EE 9)</t>
  </si>
  <si>
    <t>ED-LAT-02 (EE 10)</t>
  </si>
  <si>
    <t>ED-LAT-02 (EE 11)</t>
  </si>
  <si>
    <t>ED-LAT-02 (EE 12)</t>
  </si>
  <si>
    <t>ED-LAT-02 (EE 13)</t>
  </si>
  <si>
    <t>ED-LAT-03 (EE 1)</t>
  </si>
  <si>
    <t>ED-LAT-03 (EE 2)</t>
  </si>
  <si>
    <t>ED-LAT-03 (EE 3)</t>
  </si>
  <si>
    <t>ED-LAT-03 (EE 4)</t>
  </si>
  <si>
    <t>ED-LAT-03 (EE 5)</t>
  </si>
  <si>
    <t>ED-LAT-03 (EE 6)</t>
  </si>
  <si>
    <t>ED-LAT-03 (EE 7)</t>
  </si>
  <si>
    <t>ED-LAT-03 (EE 8)</t>
  </si>
  <si>
    <t>ED-LAT-03 (EE 9)</t>
  </si>
  <si>
    <t>ED-LAT-03 (EE 10)</t>
  </si>
  <si>
    <t>ED-LAT-03 (EE 11)</t>
  </si>
  <si>
    <t>ED-LAT-03 (EE 12)</t>
  </si>
  <si>
    <t>ED-LAT-03 (EE 13)</t>
  </si>
  <si>
    <t>ED-LAT-04 (EE 1)</t>
  </si>
  <si>
    <t>ED-LAT-04 (EE 2)</t>
  </si>
  <si>
    <t>ED-LAT-04 (EE 3)</t>
  </si>
  <si>
    <t>ED-LAT-04 (EE 4)</t>
  </si>
  <si>
    <t>ED-LAT-04 (EE 5)</t>
  </si>
  <si>
    <t>ED-LAT-04 (EE 6)</t>
  </si>
  <si>
    <t>ED-LAT-04 (EE 7)</t>
  </si>
  <si>
    <t>ED-LAT-04 (EE 8)</t>
  </si>
  <si>
    <t>ED-LAT-04 (EE 9)</t>
  </si>
  <si>
    <t>ED-LAT-04 (EE 10)</t>
  </si>
  <si>
    <t>ED-LAT-04 (EE 11)</t>
  </si>
  <si>
    <t>ED-LAT-04 (EE 12)</t>
  </si>
  <si>
    <t>ED-LAT-04 (EE 13)</t>
  </si>
  <si>
    <t>EG-01</t>
  </si>
  <si>
    <t>EG rates of pay</t>
  </si>
  <si>
    <t>EG-02</t>
  </si>
  <si>
    <t>EG-03</t>
  </si>
  <si>
    <t>EG-04</t>
  </si>
  <si>
    <t>EG-05</t>
  </si>
  <si>
    <t>EG-06</t>
  </si>
  <si>
    <t>EG-07</t>
  </si>
  <si>
    <t>EG-08</t>
  </si>
  <si>
    <t>EG-02 employé‑e‑s dont le traitement est protégé</t>
  </si>
  <si>
    <t>EL-01</t>
  </si>
  <si>
    <t>D) September 1, 2025</t>
  </si>
  <si>
    <t>EL rates of pay</t>
  </si>
  <si>
    <t>EL-02</t>
  </si>
  <si>
    <t>EL-03</t>
  </si>
  <si>
    <t>EL-04</t>
  </si>
  <si>
    <t>EL-05</t>
  </si>
  <si>
    <t>EL-06</t>
  </si>
  <si>
    <t>EL-07</t>
  </si>
  <si>
    <t>EL-08</t>
  </si>
  <si>
    <t>EL-09</t>
  </si>
  <si>
    <t>EN-ENG-01</t>
  </si>
  <si>
    <t>EN-ENG rates of pay</t>
  </si>
  <si>
    <t>EN-ENG-02</t>
  </si>
  <si>
    <t>EN-ENG-03</t>
  </si>
  <si>
    <t>EN-ENG-04</t>
  </si>
  <si>
    <t>EN-ENG-05</t>
  </si>
  <si>
    <t>EN-ENG-06</t>
  </si>
  <si>
    <t>EN-SUR-01</t>
  </si>
  <si>
    <t>D)October 1, 2025</t>
  </si>
  <si>
    <t>EN-SUR rates of pay</t>
  </si>
  <si>
    <t>EN-SUR-02</t>
  </si>
  <si>
    <t>EN-SUR-03</t>
  </si>
  <si>
    <t>EN-SUR-04</t>
  </si>
  <si>
    <t>EN-SUR-05</t>
  </si>
  <si>
    <t>EN-SUR-06</t>
  </si>
  <si>
    <t>EU-TEA (Maritimes)</t>
  </si>
  <si>
    <t>EU rates of pay</t>
  </si>
  <si>
    <t>EU-TEA (Québec)</t>
  </si>
  <si>
    <t>EU-TEA (Ontario)</t>
  </si>
  <si>
    <t>EU-TEA (Manitoba)</t>
  </si>
  <si>
    <t>EU-TEA (Saskatchewan)</t>
  </si>
  <si>
    <t>EU-TEA (Alberta)</t>
  </si>
  <si>
    <t>EU-TEA (Colombie-Britannique)</t>
  </si>
  <si>
    <t>EU-LAI-1</t>
  </si>
  <si>
    <t>EU-PEI-1</t>
  </si>
  <si>
    <t>EU-PEI-2</t>
  </si>
  <si>
    <t>A) April 1, 2025</t>
  </si>
  <si>
    <t>FB-1</t>
  </si>
  <si>
    <t>D) June 21, 2025</t>
  </si>
  <si>
    <t>FB rates of pay</t>
  </si>
  <si>
    <t>FB-2</t>
  </si>
  <si>
    <t>FB-3</t>
  </si>
  <si>
    <t>FB-4</t>
  </si>
  <si>
    <t>FB-5</t>
  </si>
  <si>
    <t>FB-6</t>
  </si>
  <si>
    <t>FB-7</t>
  </si>
  <si>
    <t>FB-8</t>
  </si>
  <si>
    <t>FO-01</t>
  </si>
  <si>
    <t>FO rates of pay</t>
  </si>
  <si>
    <t>FO-02</t>
  </si>
  <si>
    <t>FO-03</t>
  </si>
  <si>
    <t>FO-04</t>
  </si>
  <si>
    <t>FR - Recruitment</t>
  </si>
  <si>
    <t>Z) August 5, 2024 - Wage Adjustment</t>
  </si>
  <si>
    <t>FR rates of pay</t>
  </si>
  <si>
    <t>FR-1</t>
  </si>
  <si>
    <t>FR-2</t>
  </si>
  <si>
    <t>FR-3</t>
  </si>
  <si>
    <t>FR-4</t>
  </si>
  <si>
    <t>FR-5</t>
  </si>
  <si>
    <t>FR-6</t>
  </si>
  <si>
    <t>FS-01</t>
  </si>
  <si>
    <t>D) July 1, 2025</t>
  </si>
  <si>
    <t>FS rates of pay</t>
  </si>
  <si>
    <t>FS-02</t>
  </si>
  <si>
    <t>FS-03</t>
  </si>
  <si>
    <t>FS-04</t>
  </si>
  <si>
    <t>GL-AIM-00</t>
  </si>
  <si>
    <t>GL rates of pay</t>
  </si>
  <si>
    <t>hourly</t>
  </si>
  <si>
    <t>annual</t>
  </si>
  <si>
    <t>GL-AIM-9</t>
  </si>
  <si>
    <t>GL-AIM-10</t>
  </si>
  <si>
    <t>GL-AIM-11</t>
  </si>
  <si>
    <t>GL-AIM-12</t>
  </si>
  <si>
    <t>GL-AIM-13</t>
  </si>
  <si>
    <t>GL-AIM-14</t>
  </si>
  <si>
    <t>GL-AMW-00</t>
  </si>
  <si>
    <t>GL-AMW-1</t>
  </si>
  <si>
    <t>GL-AMW-2</t>
  </si>
  <si>
    <t>GL-AMW-3</t>
  </si>
  <si>
    <t>GL-AMW-4</t>
  </si>
  <si>
    <t>GL-AMW-5</t>
  </si>
  <si>
    <t>GL-AMW-6</t>
  </si>
  <si>
    <t>GL-AMW-7</t>
  </si>
  <si>
    <t>GL-AMW-8</t>
  </si>
  <si>
    <t>GL-AMW-9</t>
  </si>
  <si>
    <t>GL-AMW-10</t>
  </si>
  <si>
    <t>GL-AMW-11</t>
  </si>
  <si>
    <t>GL-AMW-12</t>
  </si>
  <si>
    <t>GL-AMW-13</t>
  </si>
  <si>
    <t>GL-AMW-14</t>
  </si>
  <si>
    <t>GL-COI-00</t>
  </si>
  <si>
    <t>GL-COI-9</t>
  </si>
  <si>
    <t>GL-COI-10</t>
  </si>
  <si>
    <t>GL-COI-11</t>
  </si>
  <si>
    <t>GL-COI-12</t>
  </si>
  <si>
    <t>GL-COI-13</t>
  </si>
  <si>
    <t>GL-COI-14</t>
  </si>
  <si>
    <t>GL-EIM-00</t>
  </si>
  <si>
    <t>GL-EIM-9</t>
  </si>
  <si>
    <t>GL-EIM-10</t>
  </si>
  <si>
    <t>GL-EIM-11</t>
  </si>
  <si>
    <t>GL-EIM-12</t>
  </si>
  <si>
    <t>GL-EIM-13</t>
  </si>
  <si>
    <t>GL-EIM-14</t>
  </si>
  <si>
    <t>GL-ELE -1</t>
  </si>
  <si>
    <t>GL-ELE -2</t>
  </si>
  <si>
    <t>GL-ELE -3</t>
  </si>
  <si>
    <t>GL-ELE -4</t>
  </si>
  <si>
    <t>GL-ELE -5</t>
  </si>
  <si>
    <t>GL-ELE -6</t>
  </si>
  <si>
    <t>GL-ELE -7</t>
  </si>
  <si>
    <t>GL-ELE -8</t>
  </si>
  <si>
    <t>GL-ELE -9</t>
  </si>
  <si>
    <t>GL-ELE -10</t>
  </si>
  <si>
    <t>GL-ELE -11</t>
  </si>
  <si>
    <t>GL-ELE -12</t>
  </si>
  <si>
    <t>GL-ELE -13</t>
  </si>
  <si>
    <t>GL-ELE -14</t>
  </si>
  <si>
    <t>GL-GHW-3</t>
  </si>
  <si>
    <t>GL-GHW-4</t>
  </si>
  <si>
    <t>GL-GHW-5</t>
  </si>
  <si>
    <t>GL-GHW-6</t>
  </si>
  <si>
    <t>GL-GHW-7</t>
  </si>
  <si>
    <t>GL-GHW-8</t>
  </si>
  <si>
    <t>GL-GHW-10</t>
  </si>
  <si>
    <t>GL-GHW-11</t>
  </si>
  <si>
    <t>GL-GHW-12</t>
  </si>
  <si>
    <t>GL-INM-00</t>
  </si>
  <si>
    <t>GL-INM-9</t>
  </si>
  <si>
    <t>GL-INM-10</t>
  </si>
  <si>
    <t>GL-INM-11</t>
  </si>
  <si>
    <t>GL-INM-12</t>
  </si>
  <si>
    <t>GL-INM-13</t>
  </si>
  <si>
    <t>GL-INM-14</t>
  </si>
  <si>
    <t>GL-MAM-00</t>
  </si>
  <si>
    <t>GL-MAM-5</t>
  </si>
  <si>
    <t>GL-MAM-6</t>
  </si>
  <si>
    <t>GL-MAM-7</t>
  </si>
  <si>
    <t>GL-MAM-8</t>
  </si>
  <si>
    <t>GL-MAM-9</t>
  </si>
  <si>
    <t>GL-MAM-10</t>
  </si>
  <si>
    <t>GL-MAM-11</t>
  </si>
  <si>
    <t>GL-MAM-12</t>
  </si>
  <si>
    <t>GL-MAM-13</t>
  </si>
  <si>
    <t>GL-MAM-14</t>
  </si>
  <si>
    <t>GL-MAN-1</t>
  </si>
  <si>
    <t>Z) August 5, 2024 - Wage Adjustment</t>
  </si>
  <si>
    <t>GL-MAN-1 Hourly rates of pay</t>
  </si>
  <si>
    <t>GL-MAN-2</t>
  </si>
  <si>
    <t>GL-MAN-3</t>
  </si>
  <si>
    <t>GL-MAN-4</t>
  </si>
  <si>
    <t>GL-MAN-5</t>
  </si>
  <si>
    <t>GL-MAN-6</t>
  </si>
  <si>
    <t>GL-MAN-7</t>
  </si>
  <si>
    <t>GL-MAN-8</t>
  </si>
  <si>
    <t>GL-MAN-9</t>
  </si>
  <si>
    <t>GL-MAN-10</t>
  </si>
  <si>
    <t>GL-MAN-11</t>
  </si>
  <si>
    <t>GL-MAN-12</t>
  </si>
  <si>
    <t>GL-MAN-13</t>
  </si>
  <si>
    <t>GL-MAN-14</t>
  </si>
  <si>
    <t>GL-MDO-1</t>
  </si>
  <si>
    <t>GL-MDO-2</t>
  </si>
  <si>
    <t>GL-MDO-3</t>
  </si>
  <si>
    <t>GL-MDO-4</t>
  </si>
  <si>
    <t>GL-MDO-5</t>
  </si>
  <si>
    <t>GL-MDO-6</t>
  </si>
  <si>
    <t>GL-MDO-7</t>
  </si>
  <si>
    <t>GL-MDO-8</t>
  </si>
  <si>
    <t>GL-MDO-9</t>
  </si>
  <si>
    <t>GL-MDO-10</t>
  </si>
  <si>
    <t>GL-MDO-11</t>
  </si>
  <si>
    <t>GL-MDO-12</t>
  </si>
  <si>
    <t>GL-MDO-13</t>
  </si>
  <si>
    <t>GL-MDO-14</t>
  </si>
  <si>
    <t>GL-MOC-1</t>
  </si>
  <si>
    <t>GL-MOC-2</t>
  </si>
  <si>
    <t>GL-MOC-3</t>
  </si>
  <si>
    <t>GL-MOC-4</t>
  </si>
  <si>
    <t>GL-MOC-5</t>
  </si>
  <si>
    <t>GL-MOC-6</t>
  </si>
  <si>
    <t>GL-MOC-7</t>
  </si>
  <si>
    <t>GL-MOC-8</t>
  </si>
  <si>
    <t>GL-MOC-9</t>
  </si>
  <si>
    <t>GL-MOC-10</t>
  </si>
  <si>
    <t>GL-MOC-11</t>
  </si>
  <si>
    <t>GL-MOC-12</t>
  </si>
  <si>
    <t>GL-MOC-13</t>
  </si>
  <si>
    <t>GL-MOC-14</t>
  </si>
  <si>
    <t>GL-MST-00</t>
  </si>
  <si>
    <t>GL-MST-9</t>
  </si>
  <si>
    <t>GL-MST-10</t>
  </si>
  <si>
    <t>GL-MST-11</t>
  </si>
  <si>
    <t>GL-MST-12</t>
  </si>
  <si>
    <t>GL-MST-13</t>
  </si>
  <si>
    <t>GL-MST-14</t>
  </si>
  <si>
    <t>GL-PCF-00</t>
  </si>
  <si>
    <t>GL-PCF-6</t>
  </si>
  <si>
    <t>GL-PCF-7</t>
  </si>
  <si>
    <t>GL-PCF-8</t>
  </si>
  <si>
    <t>GL-PCF-9</t>
  </si>
  <si>
    <t>GL-PCF-10</t>
  </si>
  <si>
    <t>GL-PCF-11</t>
  </si>
  <si>
    <t>GL-PCF-12</t>
  </si>
  <si>
    <t>GL-PCF-13</t>
  </si>
  <si>
    <t>GL-PCF-14</t>
  </si>
  <si>
    <t>GL-PIP-00</t>
  </si>
  <si>
    <t>GL-PIP-9</t>
  </si>
  <si>
    <t>GL-PIP-10</t>
  </si>
  <si>
    <t>GL-PIP-11</t>
  </si>
  <si>
    <t>GL-PIP-12</t>
  </si>
  <si>
    <t>GL-PIP-13</t>
  </si>
  <si>
    <t>GL-PIP-14</t>
  </si>
  <si>
    <t>GL-PRW-00</t>
  </si>
  <si>
    <t>GL-PRW-5</t>
  </si>
  <si>
    <t>GL-PRW-6</t>
  </si>
  <si>
    <t>GL-PRW-7</t>
  </si>
  <si>
    <t>GL-PRW-8</t>
  </si>
  <si>
    <t>GL-PRW-9</t>
  </si>
  <si>
    <t>GL-PRW-10</t>
  </si>
  <si>
    <t>GL-PRW-11</t>
  </si>
  <si>
    <t>GL-PRW-12</t>
  </si>
  <si>
    <t>GL-PRW-13</t>
  </si>
  <si>
    <t>GL-PRW-14</t>
  </si>
  <si>
    <t>GL-SMW-00</t>
  </si>
  <si>
    <t>GL-SMW-8</t>
  </si>
  <si>
    <t>GL-SMW-9</t>
  </si>
  <si>
    <t>GL-SMW-10</t>
  </si>
  <si>
    <t>GL-SMW-11</t>
  </si>
  <si>
    <t>GL-SMW-12</t>
  </si>
  <si>
    <t>GL-SMW-13</t>
  </si>
  <si>
    <t>GL-SMW-14</t>
  </si>
  <si>
    <t>GL-VHE-00</t>
  </si>
  <si>
    <t>GL-VHE-8</t>
  </si>
  <si>
    <t>GL-VHE-9</t>
  </si>
  <si>
    <t>GL-VHE-10</t>
  </si>
  <si>
    <t>GL-VHE-11</t>
  </si>
  <si>
    <t>GL-VHE-12</t>
  </si>
  <si>
    <t>GL-VHE-13</t>
  </si>
  <si>
    <t>GL-VHE-14</t>
  </si>
  <si>
    <t>GL-WOW-00</t>
  </si>
  <si>
    <t>GL-WOW-9</t>
  </si>
  <si>
    <t>GL-WOW-10</t>
  </si>
  <si>
    <t>GL-WOW-11</t>
  </si>
  <si>
    <t>GL-WOW-12</t>
  </si>
  <si>
    <t>GL-WOW-13</t>
  </si>
  <si>
    <t>GL-WOW-14</t>
  </si>
  <si>
    <t>GS-01</t>
  </si>
  <si>
    <t>GS rates of pay</t>
  </si>
  <si>
    <t>GS-02</t>
  </si>
  <si>
    <t>GS-03</t>
  </si>
  <si>
    <t>GS-04</t>
  </si>
  <si>
    <t>GS-05</t>
  </si>
  <si>
    <t>GS-06</t>
  </si>
  <si>
    <t>GS-07</t>
  </si>
  <si>
    <t>GS-08</t>
  </si>
  <si>
    <t>GS-09</t>
  </si>
  <si>
    <t>GS-10</t>
  </si>
  <si>
    <t>GS-11</t>
  </si>
  <si>
    <t>GS-12</t>
  </si>
  <si>
    <t>GS-13</t>
  </si>
  <si>
    <t>GT-01</t>
  </si>
  <si>
    <t>Z) June 22, 2024 - Wage Adjustment</t>
  </si>
  <si>
    <t>GT Rates of pay</t>
  </si>
  <si>
    <t>GT-02</t>
  </si>
  <si>
    <t>GT-03</t>
  </si>
  <si>
    <t>GT-04</t>
  </si>
  <si>
    <t>GT-05</t>
  </si>
  <si>
    <t>GT-06</t>
  </si>
  <si>
    <t>GT-07</t>
  </si>
  <si>
    <t>GT-08</t>
  </si>
  <si>
    <t>HP-01</t>
  </si>
  <si>
    <t>HP rates of pay</t>
  </si>
  <si>
    <t>HP-02</t>
  </si>
  <si>
    <t>HP-03</t>
  </si>
  <si>
    <t>HP-04</t>
  </si>
  <si>
    <t>HP-05</t>
  </si>
  <si>
    <t>HP-06</t>
  </si>
  <si>
    <t>HP-07</t>
  </si>
  <si>
    <t>HP-08</t>
  </si>
  <si>
    <t>HP-09</t>
  </si>
  <si>
    <t>HR-01</t>
  </si>
  <si>
    <t>HR rates of pay</t>
  </si>
  <si>
    <t>HR-02</t>
  </si>
  <si>
    <t>HR-03</t>
  </si>
  <si>
    <t>HR-04</t>
  </si>
  <si>
    <t>HR-05</t>
  </si>
  <si>
    <t>HS-HDO-01</t>
  </si>
  <si>
    <t>HS rates of pay</t>
  </si>
  <si>
    <t>HS-HDO-02</t>
  </si>
  <si>
    <t>HS-HDO-03</t>
  </si>
  <si>
    <t>HS-HDO-04</t>
  </si>
  <si>
    <t>HS-HDO-05</t>
  </si>
  <si>
    <t>HS-HDO-06</t>
  </si>
  <si>
    <t>HS-HDO-07</t>
  </si>
  <si>
    <t>HS-HDO-08</t>
  </si>
  <si>
    <t>HS-HDO-09</t>
  </si>
  <si>
    <t>HS-HDO-10</t>
  </si>
  <si>
    <t>HS-PHS-01</t>
  </si>
  <si>
    <t>HS-PHS-02</t>
  </si>
  <si>
    <t>HS-PHS-03</t>
  </si>
  <si>
    <t>HS-PHS-04</t>
  </si>
  <si>
    <t>HS-PHS-05</t>
  </si>
  <si>
    <t>HS-PHS-06</t>
  </si>
  <si>
    <t>HS-PHS-07</t>
  </si>
  <si>
    <t>HS-PHS-08</t>
  </si>
  <si>
    <t>HS-PHS-09</t>
  </si>
  <si>
    <t>HS-PHS-10</t>
  </si>
  <si>
    <t xml:space="preserve">IS-01 </t>
  </si>
  <si>
    <t>C) June 21, 2024</t>
  </si>
  <si>
    <t>IS rates of pay</t>
  </si>
  <si>
    <t xml:space="preserve">IS-02 </t>
  </si>
  <si>
    <t xml:space="preserve">IS-03 </t>
  </si>
  <si>
    <t xml:space="preserve">IS-04 </t>
  </si>
  <si>
    <t xml:space="preserve">IS-05 </t>
  </si>
  <si>
    <t xml:space="preserve">IS-06 </t>
  </si>
  <si>
    <t>IT-01</t>
  </si>
  <si>
    <t>Z) December 22, 2024</t>
  </si>
  <si>
    <t>IT rates of pay</t>
  </si>
  <si>
    <t>IT-02</t>
  </si>
  <si>
    <t>IT-03</t>
  </si>
  <si>
    <t>IT-04</t>
  </si>
  <si>
    <t>IT-05</t>
  </si>
  <si>
    <t>LI-1</t>
  </si>
  <si>
    <t>LI rates of pay</t>
  </si>
  <si>
    <t>LI-2</t>
  </si>
  <si>
    <t>LI-3</t>
  </si>
  <si>
    <t>LI-4</t>
  </si>
  <si>
    <t>LI-5</t>
  </si>
  <si>
    <t>LI-6</t>
  </si>
  <si>
    <t>LI-7</t>
  </si>
  <si>
    <t>LI-8</t>
  </si>
  <si>
    <t>LI-9</t>
  </si>
  <si>
    <t>LS-01</t>
  </si>
  <si>
    <t>Z)  July 1, 2024 - Wage Adjustment</t>
  </si>
  <si>
    <t>LS rates of pay</t>
  </si>
  <si>
    <t>LS-02</t>
  </si>
  <si>
    <t>LS-03</t>
  </si>
  <si>
    <t>LS-04</t>
  </si>
  <si>
    <t>LS-05</t>
  </si>
  <si>
    <t>LP-00</t>
  </si>
  <si>
    <t>D) May 10, 2025</t>
  </si>
  <si>
    <t>LP rates of pay</t>
  </si>
  <si>
    <t>LP-01</t>
  </si>
  <si>
    <t>LP-02</t>
  </si>
  <si>
    <t>LP-03</t>
  </si>
  <si>
    <t>LP-04</t>
  </si>
  <si>
    <t>LP-05</t>
  </si>
  <si>
    <t>MA-01</t>
  </si>
  <si>
    <t>MA rates of pay</t>
  </si>
  <si>
    <t>MA-02</t>
  </si>
  <si>
    <t>MA-03</t>
  </si>
  <si>
    <t>MA-04</t>
  </si>
  <si>
    <t>MA-05</t>
  </si>
  <si>
    <t>MA-06</t>
  </si>
  <si>
    <t>MA-07</t>
  </si>
  <si>
    <t>MD-MOF-1</t>
  </si>
  <si>
    <t>MD rates of pay</t>
  </si>
  <si>
    <t>MD-MOF-2</t>
  </si>
  <si>
    <t>MD-MOF-3</t>
  </si>
  <si>
    <t>MD-MOF-4</t>
  </si>
  <si>
    <t>MD-MSP-1</t>
  </si>
  <si>
    <t>D) October 1, 2026</t>
  </si>
  <si>
    <t>MD-MSP-2</t>
  </si>
  <si>
    <t>D) October 1, 2027</t>
  </si>
  <si>
    <t>MT-01</t>
  </si>
  <si>
    <t>MT rates of pay</t>
  </si>
  <si>
    <t>MT-02</t>
  </si>
  <si>
    <t>MT-03</t>
  </si>
  <si>
    <t>MT-04</t>
  </si>
  <si>
    <t>MT-05</t>
  </si>
  <si>
    <t>MT-06</t>
  </si>
  <si>
    <t>MT-07</t>
  </si>
  <si>
    <t>ND-ADV-1</t>
  </si>
  <si>
    <t>D) October 1, 2025</t>
  </si>
  <si>
    <t>ND rates of pay</t>
  </si>
  <si>
    <t>ND-ADV-2</t>
  </si>
  <si>
    <t>ND-ADV-3</t>
  </si>
  <si>
    <t>ND-DIT-1</t>
  </si>
  <si>
    <t>ND-DIT-2</t>
  </si>
  <si>
    <t>ND-DIT-3</t>
  </si>
  <si>
    <t>ND-DIT-4</t>
  </si>
  <si>
    <t>ND-HME-1</t>
  </si>
  <si>
    <t>ND-HME-2</t>
  </si>
  <si>
    <t>ND-HME-3</t>
  </si>
  <si>
    <t>ND-HME-4</t>
  </si>
  <si>
    <t>NU-CHN-1</t>
  </si>
  <si>
    <t>NU rates of pay</t>
  </si>
  <si>
    <t>NU-CHN-2</t>
  </si>
  <si>
    <t>NU-CHN-3</t>
  </si>
  <si>
    <t>NU-CHN-4</t>
  </si>
  <si>
    <t>NU-CHN-5</t>
  </si>
  <si>
    <t>NU-CHN-6</t>
  </si>
  <si>
    <t>NU-CHN-7</t>
  </si>
  <si>
    <t>NU-CHN-8</t>
  </si>
  <si>
    <t>NU-HOS-1</t>
  </si>
  <si>
    <t>NU-HOS-2</t>
  </si>
  <si>
    <t>NU-HOS-3</t>
  </si>
  <si>
    <t>NU-HOS-4</t>
  </si>
  <si>
    <t>NU-HOS-5</t>
  </si>
  <si>
    <t>NU-HOS-6</t>
  </si>
  <si>
    <t>NU-HOS-7</t>
  </si>
  <si>
    <t>NU-HOS-8</t>
  </si>
  <si>
    <t>OE-BEO-1</t>
  </si>
  <si>
    <t>Z) June 21, 2024 - Wage Adjustment</t>
  </si>
  <si>
    <t>OE pay rates</t>
  </si>
  <si>
    <t>OE-BEO-2</t>
  </si>
  <si>
    <t>OE-CEO-1</t>
  </si>
  <si>
    <t>OE-CEO-2</t>
  </si>
  <si>
    <t>OE-CEO-3</t>
  </si>
  <si>
    <t>OE-DEO-1</t>
  </si>
  <si>
    <t>OE-DEO-2</t>
  </si>
  <si>
    <t>OE-DEO-3</t>
  </si>
  <si>
    <t>OE-MSE-1</t>
  </si>
  <si>
    <t>OE-MSE-2</t>
  </si>
  <si>
    <t>OE-MEO-1</t>
  </si>
  <si>
    <t>OE-MEO-2</t>
  </si>
  <si>
    <t>OE-MEO-3</t>
  </si>
  <si>
    <t>OE-MEO-4</t>
  </si>
  <si>
    <t>OE-MEO-5</t>
  </si>
  <si>
    <t>OM-01</t>
  </si>
  <si>
    <t>Z) Effective October 1, 2024 - Wage Adjustment</t>
  </si>
  <si>
    <t>OM pay rates (unrepresented)</t>
  </si>
  <si>
    <t>OM-02</t>
  </si>
  <si>
    <t>OM-03</t>
  </si>
  <si>
    <t>OM-04</t>
  </si>
  <si>
    <t>OM-05</t>
  </si>
  <si>
    <t>OP-1</t>
  </si>
  <si>
    <t>OP rates of pay</t>
  </si>
  <si>
    <t>OP-2</t>
  </si>
  <si>
    <t>OP-3</t>
  </si>
  <si>
    <t>PC-01</t>
  </si>
  <si>
    <t>PC rates of pay</t>
  </si>
  <si>
    <t>PC-02</t>
  </si>
  <si>
    <t>PC-03</t>
  </si>
  <si>
    <t>PC-04</t>
  </si>
  <si>
    <t>PC-05</t>
  </si>
  <si>
    <t>PE-01</t>
  </si>
  <si>
    <t>PE rates of pay (excluded)</t>
  </si>
  <si>
    <t>PE-02</t>
  </si>
  <si>
    <t>PE-03</t>
  </si>
  <si>
    <t>PE-04</t>
  </si>
  <si>
    <t>PE-05</t>
  </si>
  <si>
    <t>PE-06</t>
  </si>
  <si>
    <t>PG-01</t>
  </si>
  <si>
    <t>PG rates of pay</t>
  </si>
  <si>
    <t>PG-02</t>
  </si>
  <si>
    <t>PG-03</t>
  </si>
  <si>
    <t>PG-04</t>
  </si>
  <si>
    <t>PG-05</t>
  </si>
  <si>
    <t>PG-06</t>
  </si>
  <si>
    <t>PH-01</t>
  </si>
  <si>
    <t>PH rates of pay</t>
  </si>
  <si>
    <t>PH-02</t>
  </si>
  <si>
    <t>PH-03</t>
  </si>
  <si>
    <t>PI-01-CGC</t>
  </si>
  <si>
    <t>PI rates of pay</t>
  </si>
  <si>
    <t>PI-02-CGC</t>
  </si>
  <si>
    <t>PI-03-CGC</t>
  </si>
  <si>
    <t>PI-04-CGC</t>
  </si>
  <si>
    <t>PI-05-CGC</t>
  </si>
  <si>
    <t>PI-06-CGC</t>
  </si>
  <si>
    <t>PI-07-CGC</t>
  </si>
  <si>
    <t xml:space="preserve">PM-01 </t>
  </si>
  <si>
    <t>PM rates of pay</t>
  </si>
  <si>
    <t xml:space="preserve">PM-02 </t>
  </si>
  <si>
    <t xml:space="preserve">PM-03 </t>
  </si>
  <si>
    <t xml:space="preserve">PM-04 </t>
  </si>
  <si>
    <t xml:space="preserve">PM-05 </t>
  </si>
  <si>
    <t xml:space="preserve">PM-06 </t>
  </si>
  <si>
    <t>PM-07</t>
  </si>
  <si>
    <t>PM-MCO-01</t>
  </si>
  <si>
    <t>PM-MCO rates of pay (unrepresented)</t>
  </si>
  <si>
    <t>PM-MCO-02</t>
  </si>
  <si>
    <t>PM-MCO-03</t>
  </si>
  <si>
    <t>PM-MCO-04</t>
  </si>
  <si>
    <t xml:space="preserve">D) April 1, 2025 </t>
  </si>
  <si>
    <t>PO-IMA-01</t>
  </si>
  <si>
    <t>Z) January 1, 2025 – Wage Adjustment</t>
  </si>
  <si>
    <t>PO-IMA rates of pay</t>
  </si>
  <si>
    <t>PO-IMA-02</t>
  </si>
  <si>
    <t>PO-IMA-03</t>
  </si>
  <si>
    <t>PO-LES-TO-01</t>
  </si>
  <si>
    <t>PO rates of pay</t>
  </si>
  <si>
    <t>PO-LES-TO-02</t>
  </si>
  <si>
    <t>PO-LES-TO-03</t>
  </si>
  <si>
    <t>PO-LES-TO-04</t>
  </si>
  <si>
    <t>PO-LES-IM-01</t>
  </si>
  <si>
    <t>PO-LES-IM-02</t>
  </si>
  <si>
    <t>PO-LES-IM-03</t>
  </si>
  <si>
    <t>PO-TCO-01</t>
  </si>
  <si>
    <t>PO-TCO-02</t>
  </si>
  <si>
    <t>PO-TCO-03</t>
  </si>
  <si>
    <t>PO-TCO-04</t>
  </si>
  <si>
    <t>PS-1</t>
  </si>
  <si>
    <t>PS rates of pay</t>
  </si>
  <si>
    <t>PS-2</t>
  </si>
  <si>
    <t>PS-3</t>
  </si>
  <si>
    <t>PS-4</t>
  </si>
  <si>
    <t>PS-5</t>
  </si>
  <si>
    <t>PR(S)-01</t>
  </si>
  <si>
    <t>Z) August 5, 2024 - Wage Adjustment</t>
  </si>
  <si>
    <t>PR(S) rates of pay</t>
  </si>
  <si>
    <t>PR(S)-02</t>
  </si>
  <si>
    <t>PR(S)-03</t>
  </si>
  <si>
    <t>PR(S)-04</t>
  </si>
  <si>
    <t>Z)  August 5, 2024 - Wage Adjustment</t>
  </si>
  <si>
    <t>PR(S)-05</t>
  </si>
  <si>
    <t>PY-01</t>
  </si>
  <si>
    <t>Z) Effective June 22, 2024 - Wage Adjustment</t>
  </si>
  <si>
    <t>PY rates of pay</t>
  </si>
  <si>
    <t>PY-02</t>
  </si>
  <si>
    <t>PY-03</t>
  </si>
  <si>
    <t>PY-04</t>
  </si>
  <si>
    <t>PY-05</t>
  </si>
  <si>
    <t>PY-06</t>
  </si>
  <si>
    <t>PY-07</t>
  </si>
  <si>
    <t>RO-00</t>
  </si>
  <si>
    <t>D) May 1, 2025</t>
  </si>
  <si>
    <t>RO rates of pay</t>
  </si>
  <si>
    <t>RO-01</t>
  </si>
  <si>
    <t>RO-02</t>
  </si>
  <si>
    <t>RO-03</t>
  </si>
  <si>
    <t>RO-04</t>
  </si>
  <si>
    <t>RO-05</t>
  </si>
  <si>
    <t>RO-06</t>
  </si>
  <si>
    <t>SC-1 (service du pont et service de la chambre des machines)</t>
  </si>
  <si>
    <t>SC rates of pay</t>
  </si>
  <si>
    <t>SC-2 (service du pont et service de la chambre des machines)</t>
  </si>
  <si>
    <t>SC-3 (service du pont et service de la chambre des machines)</t>
  </si>
  <si>
    <t>SC-4 (service du pont et service de la chambre des machines)</t>
  </si>
  <si>
    <t>SC-5 (service du pont et service de la chambre des machines)</t>
  </si>
  <si>
    <t>SC-6 (service du pont et service de la chambre des machines)</t>
  </si>
  <si>
    <t>SC-7 (service du pont et service de la chambre des machines)</t>
  </si>
  <si>
    <t>SC-STD-1</t>
  </si>
  <si>
    <t>SC-STD rates of pay</t>
  </si>
  <si>
    <t>SC-STD-2</t>
  </si>
  <si>
    <t>SC-STD-3</t>
  </si>
  <si>
    <t>SC-STD-4</t>
  </si>
  <si>
    <t>SC-STD-5</t>
  </si>
  <si>
    <t>SC-STD-6</t>
  </si>
  <si>
    <t>SC-STD-7</t>
  </si>
  <si>
    <t>SC-1 (utilisation de matériel et métier spécialisés)</t>
  </si>
  <si>
    <t>SC-2 (utilisation de matériel et métier spécialisés)</t>
  </si>
  <si>
    <t>SC-3 (utilisation de matériel et métier spécialisés)</t>
  </si>
  <si>
    <t>SC-4 (utilisation de matériel et métier spécialisés)</t>
  </si>
  <si>
    <t>SC-5 (utilisation de matériel et métier spécialisés)</t>
  </si>
  <si>
    <t>SC-6 (utilisation de matériel et métier spécialisés)</t>
  </si>
  <si>
    <t>SC-7 (utilisation de matériel et métier spécialisés)</t>
  </si>
  <si>
    <t>SE-REM-1</t>
  </si>
  <si>
    <t>SE pay rates</t>
  </si>
  <si>
    <t>SE-REM-2</t>
  </si>
  <si>
    <t>SE-RES-1</t>
  </si>
  <si>
    <t>SE-RES-2</t>
  </si>
  <si>
    <t>SE-RES-3</t>
  </si>
  <si>
    <t>SE-RES-4</t>
  </si>
  <si>
    <t>SE-RES-5</t>
  </si>
  <si>
    <t>SG-PAT-01</t>
  </si>
  <si>
    <t>SG rates of pay</t>
  </si>
  <si>
    <t>SG-PAT-02</t>
  </si>
  <si>
    <t>SG-PAT-03</t>
  </si>
  <si>
    <t>SG-PAT-04</t>
  </si>
  <si>
    <t>SG-PAT-05</t>
  </si>
  <si>
    <t>SG-PAT-06</t>
  </si>
  <si>
    <t>SG-PAT-07</t>
  </si>
  <si>
    <t>SG-SRE-01</t>
  </si>
  <si>
    <t>SG-SRE-02</t>
  </si>
  <si>
    <t>SG-SRE-03</t>
  </si>
  <si>
    <t>SG-SRE-04</t>
  </si>
  <si>
    <t>SG-SRE-05</t>
  </si>
  <si>
    <t>SG-SRE-06</t>
  </si>
  <si>
    <t>SG-SRE-07</t>
  </si>
  <si>
    <t>SG-SRE-08</t>
  </si>
  <si>
    <t>SO-FLP-01</t>
  </si>
  <si>
    <t>Z) April 1, 2024 - Wage Adjustment</t>
  </si>
  <si>
    <t>SO-FLP-02</t>
  </si>
  <si>
    <t>SO-FLP-03</t>
  </si>
  <si>
    <t>SO-FLP-04</t>
  </si>
  <si>
    <t>SO-FLP-05</t>
  </si>
  <si>
    <t>SO-FLP-06</t>
  </si>
  <si>
    <t>SO-FLP-07</t>
  </si>
  <si>
    <t>SO-INS-01</t>
  </si>
  <si>
    <t>SO-INS-02</t>
  </si>
  <si>
    <t>SO-RAD-01</t>
  </si>
  <si>
    <t>SO-RAD-02</t>
  </si>
  <si>
    <t>SO-RAD-03</t>
  </si>
  <si>
    <t>SR-CPS1</t>
  </si>
  <si>
    <t>Z) April 22, 2025 (New maximum)</t>
  </si>
  <si>
    <t>SR-C pay rates (ship repair chargehands and production supervisors - east)</t>
  </si>
  <si>
    <t>SR-E (Groupe salarial 1)</t>
  </si>
  <si>
    <t>SR-E pay rates (ship repair east)</t>
  </si>
  <si>
    <t>SR-E (Groupe salarial 2 ELE-2)</t>
  </si>
  <si>
    <t>SR-E (Groupe salarial 3 MDO-4)</t>
  </si>
  <si>
    <t>SR-E (Groupe salarial 4 MDO-5)</t>
  </si>
  <si>
    <t>SR-E (Groupe salarial 5)</t>
  </si>
  <si>
    <t>SR-E (Groupe salarial 6)</t>
  </si>
  <si>
    <t>SR-E (Groupe salarial 7)</t>
  </si>
  <si>
    <t>SR-E (Groupe salarial 8)</t>
  </si>
  <si>
    <t>SR-E (Groupe salarial 9)</t>
  </si>
  <si>
    <t>SR-E (Groupe salarial 10)</t>
  </si>
  <si>
    <t>SR-E (Groupe salarial 11)</t>
  </si>
  <si>
    <t>SR-E (Groupe salarial 12)</t>
  </si>
  <si>
    <t>SR-E (APA)</t>
  </si>
  <si>
    <t>SR-E (APB)</t>
  </si>
  <si>
    <t>SR-W (Groupe salarial 0)</t>
  </si>
  <si>
    <t>D) January 31, 2022</t>
  </si>
  <si>
    <t>SR-W (Groupe salarial 1)</t>
  </si>
  <si>
    <t>SR-W pay rates (ship repair west)</t>
  </si>
  <si>
    <t>SR-W (Groupe salarial 2)</t>
  </si>
  <si>
    <t>SR-W (Groupe salarial 3)</t>
  </si>
  <si>
    <t>SR-W (Groupe salarial 4)</t>
  </si>
  <si>
    <t>SR-W (Groupe salarial 5)</t>
  </si>
  <si>
    <t>SR-W (Groupe salarial 6)</t>
  </si>
  <si>
    <t>SR-W (Groupe salarial 7)</t>
  </si>
  <si>
    <t>SR-W (Groupe salarial 8)</t>
  </si>
  <si>
    <t>SR-W (Groupe salarial 9) APC-1</t>
  </si>
  <si>
    <t>SR-W (Groupe salarial 9) APC-2</t>
  </si>
  <si>
    <t>SR-W (Groupe salarial 9) APC-3</t>
  </si>
  <si>
    <t>SR-W (Groupe salarial 9) APC-4</t>
  </si>
  <si>
    <t>SR-W (Groupe salarial 9) APC-5</t>
  </si>
  <si>
    <t>SR-W (Groupe salarial 9) APC-6</t>
  </si>
  <si>
    <t>SR-W (Groupe salarial 9) APC-7</t>
  </si>
  <si>
    <t>SR-W (Groupe salarial 9) APC-8</t>
  </si>
  <si>
    <t>SR-W (Groupe salarial 9) APD-1</t>
  </si>
  <si>
    <t>SR-W (Groupe salarial 9) APD-2</t>
  </si>
  <si>
    <t>SR-W (Groupe salarial 9) APD-3</t>
  </si>
  <si>
    <t>SR-W (Groupe salarial 9) APD-4</t>
  </si>
  <si>
    <t>SR-W (Groupe salarial 9) APD-5</t>
  </si>
  <si>
    <t>SR-W (Groupe salarial 9) APD-6</t>
  </si>
  <si>
    <t>SR-W (Groupe salarial 9) APD-7</t>
  </si>
  <si>
    <t>SR-W (Groupe salarial 9) APD-8</t>
  </si>
  <si>
    <t>SR-W (Groupe salarial 9) APD-9</t>
  </si>
  <si>
    <t>SR-W (Groupe salarial 9) APD-10</t>
  </si>
  <si>
    <t>SR-W (Groupe salarial 11)</t>
  </si>
  <si>
    <t>SR-W (Groupe salarial 12)</t>
  </si>
  <si>
    <t>ST-COR-1</t>
  </si>
  <si>
    <t>ST pay rates</t>
  </si>
  <si>
    <t>ST-COR-2</t>
  </si>
  <si>
    <t>ST-COR Niveau spécial A</t>
  </si>
  <si>
    <t>ST-COR Niveau spécial B</t>
  </si>
  <si>
    <t>ST-COR Niveau spécial C</t>
  </si>
  <si>
    <t>ST-OCE-1</t>
  </si>
  <si>
    <t>ST-OCE-2</t>
  </si>
  <si>
    <t>ST-OCE-3</t>
  </si>
  <si>
    <t>ST-SCY-1</t>
  </si>
  <si>
    <t>ST-SCY-2</t>
  </si>
  <si>
    <t>ST-SCY-3</t>
  </si>
  <si>
    <t>ST-SCY-4</t>
  </si>
  <si>
    <t>ST-STN-1</t>
  </si>
  <si>
    <t>ST-STN-2</t>
  </si>
  <si>
    <t>ST-TYP-1</t>
  </si>
  <si>
    <t>Z) June 21, 2024</t>
  </si>
  <si>
    <t>ST-TYP-2</t>
  </si>
  <si>
    <t>SW-SCW-01</t>
  </si>
  <si>
    <t>SW rates of pay</t>
  </si>
  <si>
    <t>SW-SCW-02</t>
  </si>
  <si>
    <t>SW-SCW-03</t>
  </si>
  <si>
    <t>SW-SCW-04</t>
  </si>
  <si>
    <t>SW-SCW-05</t>
  </si>
  <si>
    <t>SW-SCW-01 Travailleurs du service social clinique</t>
  </si>
  <si>
    <t>SW-SCW-02 Travailleurs du service social clinique</t>
  </si>
  <si>
    <t>SW-SCW-03 Travailleurs du service social clinique</t>
  </si>
  <si>
    <t>SW-CHA-01</t>
  </si>
  <si>
    <t>SW-CHA-02</t>
  </si>
  <si>
    <t>SW-CHA-03</t>
  </si>
  <si>
    <t>TI-01</t>
  </si>
  <si>
    <t>TI rates of pay</t>
  </si>
  <si>
    <t>TI-02</t>
  </si>
  <si>
    <t>TI-03</t>
  </si>
  <si>
    <t>TI-04</t>
  </si>
  <si>
    <t>TI-05</t>
  </si>
  <si>
    <t>TI-06</t>
  </si>
  <si>
    <t>TI-07</t>
  </si>
  <si>
    <t>TI-08</t>
  </si>
  <si>
    <t>TI-05 Aviation</t>
  </si>
  <si>
    <t>TI-06 Aviation</t>
  </si>
  <si>
    <t>TI-07 Aviation</t>
  </si>
  <si>
    <t>TI-08 Aviation</t>
  </si>
  <si>
    <t>TI-05 Marine</t>
  </si>
  <si>
    <t>TI-06 Marine</t>
  </si>
  <si>
    <t>TI-07 Marine</t>
  </si>
  <si>
    <t>TI-08 Marine</t>
  </si>
  <si>
    <t>TI-06 Sécurité ferroviaire</t>
  </si>
  <si>
    <t>TI-07 Sécurité ferroviaire</t>
  </si>
  <si>
    <t>TI-08 Sécurité ferroviaire</t>
  </si>
  <si>
    <t>TR-01</t>
  </si>
  <si>
    <t>D) April 19, 2025</t>
  </si>
  <si>
    <t>TR rates of pay</t>
  </si>
  <si>
    <t>TR-02</t>
  </si>
  <si>
    <t>TR-03</t>
  </si>
  <si>
    <t>TR-04</t>
  </si>
  <si>
    <t>TR-05</t>
  </si>
  <si>
    <t>UT-1</t>
  </si>
  <si>
    <t>D) July 1, 2021</t>
  </si>
  <si>
    <t>UT rates of pay</t>
  </si>
  <si>
    <t>UT-2</t>
  </si>
  <si>
    <t>UT-3</t>
  </si>
  <si>
    <t>UT-4</t>
  </si>
  <si>
    <t>VM-1</t>
  </si>
  <si>
    <t>VM rates of pay</t>
  </si>
  <si>
    <t>VM-2</t>
  </si>
  <si>
    <t>VM-3</t>
  </si>
  <si>
    <t>VM-4</t>
  </si>
  <si>
    <t>VM-5</t>
  </si>
  <si>
    <t>WP-01</t>
  </si>
  <si>
    <t>WP rates of pay</t>
  </si>
  <si>
    <t>WP-02</t>
  </si>
  <si>
    <t>WP-03</t>
  </si>
  <si>
    <t>WP-04</t>
  </si>
  <si>
    <t>WP-05</t>
  </si>
  <si>
    <t>WP-06</t>
  </si>
  <si>
    <t>C</t>
  </si>
  <si>
    <t>Effective Date</t>
  </si>
  <si>
    <t>Annual Rates of Pay (in Dollars)</t>
  </si>
  <si>
    <t>Max Salary (annual)</t>
  </si>
  <si>
    <t>2019-20 Maximum Performance Pay Rate</t>
  </si>
  <si>
    <t xml:space="preserve">Bilingual Bonus </t>
  </si>
  <si>
    <t>Total Salary</t>
  </si>
  <si>
    <t>Max Salary Minus 6%</t>
  </si>
  <si>
    <t>Max Salary Plus 6%</t>
  </si>
  <si>
    <t>Test</t>
  </si>
  <si>
    <t>CO-DEV</t>
  </si>
  <si>
    <t>CT-FIN-01</t>
  </si>
  <si>
    <t>CT-FIN-03</t>
  </si>
  <si>
    <t>EN-ENG-1</t>
  </si>
  <si>
    <t>to</t>
  </si>
  <si>
    <t>EN-ENG-2</t>
  </si>
  <si>
    <t>EN-ENG-3</t>
  </si>
  <si>
    <t>EN-ENG-4</t>
  </si>
  <si>
    <t>EN-ENG-5</t>
  </si>
  <si>
    <t>EN-SUR-1</t>
  </si>
  <si>
    <t>EN-SUR-2</t>
  </si>
  <si>
    <t>EN-SUR-3</t>
  </si>
  <si>
    <t>EN-SUR-4</t>
  </si>
  <si>
    <t xml:space="preserve">EX-01 </t>
  </si>
  <si>
    <t xml:space="preserve">EX-02 </t>
  </si>
  <si>
    <t xml:space="preserve">EX-03 </t>
  </si>
  <si>
    <t xml:space="preserve">EX-04 </t>
  </si>
  <si>
    <t xml:space="preserve">EX-05 </t>
  </si>
  <si>
    <t>EX rates of pay</t>
  </si>
  <si>
    <t xml:space="preserve">IT-01 </t>
  </si>
  <si>
    <t xml:space="preserve">IT-02 </t>
  </si>
  <si>
    <t xml:space="preserve">IT-03 </t>
  </si>
  <si>
    <t xml:space="preserve">IT-04 </t>
  </si>
  <si>
    <t>PI-01</t>
  </si>
  <si>
    <t>PI-02</t>
  </si>
  <si>
    <t>PI-03</t>
  </si>
  <si>
    <t>PI-04</t>
  </si>
  <si>
    <t>PI-05</t>
  </si>
  <si>
    <t>PI-06</t>
  </si>
  <si>
    <t>FI (Financial Management) coverted to CT-Fin (Comptrollership) starting September 28, 2023</t>
  </si>
  <si>
    <t xml:space="preserve">There are more GLs </t>
  </si>
  <si>
    <t>*LP-04 and LP-05 identify salary ranges. The maximum of the range was inserted.</t>
  </si>
  <si>
    <t>PE rates of pay</t>
  </si>
  <si>
    <t>OE rates of pay</t>
  </si>
  <si>
    <t>SE-RES and SE-REM rates of pay</t>
  </si>
  <si>
    <t>SO rates of pay</t>
  </si>
  <si>
    <t>ST-TYP rates of pay</t>
  </si>
  <si>
    <t>ST-SCY rates of pay</t>
  </si>
  <si>
    <t>Technical Inspection group (TI) - rates of pay</t>
  </si>
  <si>
    <t>All the salaries shared by more than one position</t>
  </si>
  <si>
    <t>All positions that have identical max salaries</t>
  </si>
  <si>
    <t>All positions (minus those noted in tab 3)</t>
  </si>
  <si>
    <t>SHORTER (based on 2012 table)</t>
  </si>
  <si>
    <t>Special level C</t>
  </si>
  <si>
    <t>ED-LAT-01 (TE 1)</t>
  </si>
  <si>
    <t>ED-LAT-01 (TE 2)</t>
  </si>
  <si>
    <t>ED-LAT-01 (TE 3)</t>
  </si>
  <si>
    <t>ED-LAT-01 (TE 4)</t>
  </si>
  <si>
    <t>ED-LAT-01 (TE 5)</t>
  </si>
  <si>
    <t>ED-LAT-01 (TE 6)</t>
  </si>
  <si>
    <t>ED-LAT-01 (TE 7)</t>
  </si>
  <si>
    <t>ED-LAT-01 (TE 8)</t>
  </si>
  <si>
    <t>ED-LAT-01 (TE 9)</t>
  </si>
  <si>
    <t>ED-LAT-01 (TE 10)</t>
  </si>
  <si>
    <t>ED-LAT-01 (TE 11)</t>
  </si>
  <si>
    <t>ED-LAT-01 (TE 12)</t>
  </si>
  <si>
    <t>ED-LAT-02 (TE 1)</t>
  </si>
  <si>
    <t>ED-LAT-02 (TE 2)</t>
  </si>
  <si>
    <t>ED-LAT-02 (TE 3)</t>
  </si>
  <si>
    <t>ED-LAT-02 (TE 4)</t>
  </si>
  <si>
    <t>ED-LAT-02 (TE 5)</t>
  </si>
  <si>
    <t>ED-LAT-02 (TE 6)</t>
  </si>
  <si>
    <t>ED-LAT-02 (TE 7)</t>
  </si>
  <si>
    <t>ED-LAT-02 (TE 8)</t>
  </si>
  <si>
    <t>ED-LAT-02 (TE 9)</t>
  </si>
  <si>
    <t>ED-LAT-02 (TE 10)</t>
  </si>
  <si>
    <t>ED-LAT-02 (TE 11)</t>
  </si>
  <si>
    <t>ED-LAT-02 (TE 12)</t>
  </si>
  <si>
    <t>ED-LAT-02 (TE 13)</t>
  </si>
  <si>
    <t>ED-LAT-03 (TE 1)</t>
  </si>
  <si>
    <t>ED-LAT-03 (TE 2)</t>
  </si>
  <si>
    <t>ED-LAT-03 (TE 3)</t>
  </si>
  <si>
    <t>ED-LAT-03 (TE 4)</t>
  </si>
  <si>
    <t>ED-LAT-03 (TE 5)</t>
  </si>
  <si>
    <t>ED-LAT-03 (TE 6)</t>
  </si>
  <si>
    <t>ED-LAT-03 (TE 7)</t>
  </si>
  <si>
    <t>ED-LAT-03 (TE 8)</t>
  </si>
  <si>
    <t>ED-LAT-03 (TE 9)</t>
  </si>
  <si>
    <t>ED-LAT-03 (TE 10)</t>
  </si>
  <si>
    <t>ED-LAT-03 (TE 11)</t>
  </si>
  <si>
    <t>ED-LAT-03 (TE 12)</t>
  </si>
  <si>
    <t>ED-LAT-03 (TE 13)</t>
  </si>
  <si>
    <t>ED-LAT-04 (TE 1)</t>
  </si>
  <si>
    <t>ED-LAT-04 (TE 2)</t>
  </si>
  <si>
    <t>ED-LAT-04 (TE 3)</t>
  </si>
  <si>
    <t>ED-LAT-04 (TE 4)</t>
  </si>
  <si>
    <t>ED-LAT-04 (TE 5)</t>
  </si>
  <si>
    <t>ED-LAT-04 (TE 6)</t>
  </si>
  <si>
    <t>ED-LAT-04 (TE 7)</t>
  </si>
  <si>
    <t>ED-LAT-04 (TE 8)</t>
  </si>
  <si>
    <t>ED-LAT-04 (TE 9)</t>
  </si>
  <si>
    <t>ED-LAT-04 (TE 10)</t>
  </si>
  <si>
    <t>ED-LAT-04 (TE 11)</t>
  </si>
  <si>
    <t>ED-LAT-04 (TE 12)</t>
  </si>
  <si>
    <t>ED-LAT-04 (TE 13)</t>
  </si>
  <si>
    <t>EG-02 salary protected employees</t>
  </si>
  <si>
    <t>EN-ENG-6</t>
  </si>
  <si>
    <t>EN-SUR-5</t>
  </si>
  <si>
    <t>EN-SUR-6</t>
  </si>
  <si>
    <t>GS - Apprentice</t>
  </si>
  <si>
    <t>SO- MOA-TO</t>
  </si>
  <si>
    <t>SO- MOA-01</t>
  </si>
  <si>
    <t>SO- MOA-02</t>
  </si>
  <si>
    <t>SO- MOA-03</t>
  </si>
  <si>
    <t>SO- MOA-04</t>
  </si>
  <si>
    <t>SO- MOA-05</t>
  </si>
  <si>
    <t>SO- MOA-06</t>
  </si>
  <si>
    <t>SO- MOA-07</t>
  </si>
  <si>
    <t>SO- MOA-08</t>
  </si>
  <si>
    <t>SO- MOA-09</t>
  </si>
  <si>
    <t>SO- MOA-10</t>
  </si>
  <si>
    <t>SO- MOA-11</t>
  </si>
  <si>
    <t>SO- MOA-12</t>
  </si>
  <si>
    <t>SW-SCW-01 Clinical Social Workers</t>
  </si>
  <si>
    <t>SW-SCW-02 Clinical Social Workers</t>
  </si>
  <si>
    <t>SW-SCW-03 Clinical Social Workers</t>
  </si>
  <si>
    <t>Outil de recherche d'équivalence pour échange de postes</t>
  </si>
  <si>
    <t>À propos de l'outil de recherche d'équivalence pour échange de postes</t>
  </si>
  <si>
    <t>SR-W 40 hours</t>
  </si>
  <si>
    <t>SR-E 40 hrs</t>
  </si>
  <si>
    <t xml:space="preserve">37.5 Hours of work section </t>
  </si>
  <si>
    <t>40 hours in Hours of Work section</t>
  </si>
  <si>
    <t>40 hour workweek</t>
  </si>
  <si>
    <t>40 hours</t>
  </si>
  <si>
    <t>SO-MAO-TO</t>
  </si>
  <si>
    <t>SO-MAO-01</t>
  </si>
  <si>
    <t>SO-MAO-02</t>
  </si>
  <si>
    <t>SO-MAO-03</t>
  </si>
  <si>
    <t>SO-MAO-04</t>
  </si>
  <si>
    <t>SO-MAO-05</t>
  </si>
  <si>
    <t>SO-MAO-06</t>
  </si>
  <si>
    <t>SO-MAO-07</t>
  </si>
  <si>
    <t>SO-MAO-08</t>
  </si>
  <si>
    <t>SO-MAO-09</t>
  </si>
  <si>
    <t>SO-MAO-10</t>
  </si>
  <si>
    <t>SO-MAO-11</t>
  </si>
  <si>
    <t>SO-MAO-12</t>
  </si>
  <si>
    <t>Si votre salaire annuel est calculé en fonction d’une semaine de travail de plus de 40 heures, veuillez communiquer avec votre conseillère ou conseiller en ressources humaines afin de déterminer les postes équivalents.</t>
  </si>
  <si>
    <t>Lire les cellules B1 à C24.</t>
  </si>
  <si>
    <t>D) January 1, 2026</t>
  </si>
  <si>
    <r>
      <rPr>
        <b/>
        <sz val="12"/>
        <color rgb="FFFF0000"/>
        <rFont val="Arial"/>
        <family val="2"/>
      </rPr>
      <t xml:space="preserve">Guidance only - Potential </t>
    </r>
    <r>
      <rPr>
        <b/>
        <sz val="12"/>
        <color theme="0"/>
        <rFont val="Arial"/>
        <family val="2"/>
      </rPr>
      <t xml:space="preserve">list of Equivalent Positions for Alternation 
(Maximum Salary </t>
    </r>
    <r>
      <rPr>
        <b/>
        <u/>
        <sz val="12"/>
        <color theme="0"/>
        <rFont val="Arial"/>
        <family val="2"/>
      </rPr>
      <t>Minus</t>
    </r>
    <r>
      <rPr>
        <b/>
        <sz val="12"/>
        <color theme="0"/>
        <rFont val="Arial"/>
        <family val="2"/>
      </rPr>
      <t xml:space="preserve"> 6%)</t>
    </r>
  </si>
  <si>
    <t>Les utilisateurs (- trices) devraient noter que, sous l'onglet 2 – Recherche d'équivalence, la colonne C sert à valider l'équivalence des postes, lorsque le poste de départ est celui dont la rémunération est la plus faible. La colonne D sert comme guide pour aider à déterminer les postes équivalents possibles, lorsque le poste de départ est celui dont la rémunération est plus élevée.</t>
  </si>
  <si>
    <t>Vous devez satisfaire à toutes les exigences du poste.</t>
  </si>
  <si>
    <t>La colonne C de l'outil présente les postes dont le salaire annuel maximal n’est pas plus que 6 % plus haut que le salaire maximal du poste comportant une rémunération moindre (le poste de départ) et pour lequel la recherche est effectuée. Pour utiliser cette fonction afin de confirmer si un échange de postes est possible, vous devez d'abord connaître le groupe et le niveau du poste comportant une rémunération moindre proposé pour l'échange de postes.</t>
  </si>
  <si>
    <t>La colonne D fournit aux employés un guide pour déterminer quels postes se situent environ 6 % en dessous du salaire maximal du poste de départ et qui pourraient être considérés comme équivalents pour un échange de postes. Étant donné que le calcul est basé sur le salaire du poste comportant une rémunération supérieure, les utilisateurs (-trices) doivent toujours utiliser les informations de cette colonne comme guide pour identifier les équivalences possibles. Pour confirmer si les postes sont équivalents, les utilisateurs doivent indiquer le poste comportant une rémunération moindre dans la colonne B10.</t>
  </si>
  <si>
    <t>Accédez à la cellule B10 pour saisir le poste que vous voulez rechercher.</t>
  </si>
  <si>
    <t>Lisez les colonnes B et C, ranger 1 à 8; ensuite, lisez les colonnes B, C et D pour les lignes 9 et 10.</t>
  </si>
  <si>
    <r>
      <t xml:space="preserve">Cet outil vous aide à comparer des postes (également appelés groupes et niveaux professionnels) dans l’administration publique centrale (APC) ayant une rémunération similaire </t>
    </r>
    <r>
      <rPr>
        <sz val="11"/>
        <rFont val="Aptos Narrow"/>
        <family val="2"/>
        <scheme val="minor"/>
      </rPr>
      <t>et avec lesquels vous pouvez échanger de postes.</t>
    </r>
  </si>
  <si>
    <r>
      <t xml:space="preserve">Il est conçu pour les employés de l’APC qui envisagent </t>
    </r>
    <r>
      <rPr>
        <sz val="11"/>
        <rFont val="Aptos Narrow"/>
        <family val="2"/>
        <scheme val="minor"/>
      </rPr>
      <t>un échange de postes en vertu de la Directive sur le réaménagement des effectifs ou de l'annexe de la convention collective applicable.</t>
    </r>
  </si>
  <si>
    <r>
      <t xml:space="preserve">Selon la directive et les annexes, les postes </t>
    </r>
    <r>
      <rPr>
        <sz val="11"/>
        <rFont val="Aptos Narrow"/>
        <family val="2"/>
        <scheme val="minor"/>
      </rPr>
      <t>sont considérés comme équivalents aux fins de l’échange de postes lorsque le salaire maximal du poste comportant une rémunération supérieure n’est pas plus de 6% du salaire maximal du poste comportant une rémunération moindre.</t>
    </r>
  </si>
  <si>
    <r>
      <t xml:space="preserve">Accédez à l'onglet </t>
    </r>
    <r>
      <rPr>
        <b/>
        <sz val="11"/>
        <rFont val="Aptos Narrow"/>
        <family val="2"/>
        <scheme val="minor"/>
      </rPr>
      <t>« Recherche d'équivalence »</t>
    </r>
    <r>
      <rPr>
        <sz val="11"/>
        <rFont val="Aptos Narrow"/>
        <family val="2"/>
        <scheme val="minor"/>
      </rPr>
      <t>.</t>
    </r>
  </si>
  <si>
    <r>
      <t xml:space="preserve">Allez à la cellule </t>
    </r>
    <r>
      <rPr>
        <b/>
        <sz val="11"/>
        <rFont val="Aptos Narrow"/>
        <family val="2"/>
        <scheme val="minor"/>
      </rPr>
      <t>B10</t>
    </r>
    <r>
      <rPr>
        <sz val="11"/>
        <rFont val="Aptos Narrow"/>
        <family val="2"/>
        <scheme val="minor"/>
      </rPr>
      <t>. La cellule nommée : « Menu_recherche_poste_de_départ »</t>
    </r>
  </si>
  <si>
    <r>
      <t xml:space="preserve">Sélectionnez (ou saisissez) </t>
    </r>
    <r>
      <rPr>
        <sz val="11"/>
        <rFont val="Aptos Narrow"/>
        <family val="2"/>
        <scheme val="minor"/>
      </rPr>
      <t>le groupe et niveau du poste de départ. Navigation au clavier : Alt + Flèche vers le bas</t>
    </r>
  </si>
  <si>
    <r>
      <t xml:space="preserve">La cellule </t>
    </r>
    <r>
      <rPr>
        <b/>
        <sz val="11"/>
        <rFont val="Aptos Narrow"/>
        <family val="2"/>
        <scheme val="minor"/>
      </rPr>
      <t>C10</t>
    </r>
    <r>
      <rPr>
        <sz val="11"/>
        <rFont val="Aptos Narrow"/>
        <family val="2"/>
        <scheme val="minor"/>
      </rPr>
      <t xml:space="preserve"> répertorie les postes dont le salaire maximal ne dépasse pas 6 % de plus du poste poste de départ. La cellule nommée : Poste_de_départ_plus_6_pourcent</t>
    </r>
  </si>
  <si>
    <r>
      <t xml:space="preserve">La cellule </t>
    </r>
    <r>
      <rPr>
        <b/>
        <sz val="11"/>
        <rFont val="Aptos Narrow"/>
        <family val="2"/>
        <scheme val="minor"/>
      </rPr>
      <t>D10</t>
    </r>
    <r>
      <rPr>
        <sz val="11"/>
        <rFont val="Aptos Narrow"/>
        <family val="2"/>
        <scheme val="minor"/>
      </rPr>
      <t xml:space="preserve"> répertorie les postes dont le salaire maximal n'est pas plus de 6 % moins du poste de départ. Nom de la cellule : Poste_de_départ_moins_6_pourcent</t>
    </r>
  </si>
  <si>
    <r>
      <t xml:space="preserve">Communiquez avec votre conseiller ou conseillère en ressources humaines pour les groupes manquants ou pour demander un </t>
    </r>
    <r>
      <rPr>
        <sz val="11"/>
        <rFont val="Aptos Narrow"/>
        <family val="2"/>
        <scheme val="minor"/>
      </rPr>
      <t>autre format.</t>
    </r>
  </si>
  <si>
    <r>
      <t xml:space="preserve">Lorsqu’un </t>
    </r>
    <r>
      <rPr>
        <sz val="11"/>
        <rFont val="Aptos Narrow"/>
        <family val="2"/>
        <scheme val="minor"/>
      </rPr>
      <t>employé de l’administration publique centrale, touché par un réaménagement des effectifs (un employé « optant » ou « excédentaire - Option A»), souhaite participer à un échange de postes — c’est-à-dire échanger son poste avec celui d’une personne non touchée — il doit normalement passer à un poste du même groupe et niveau.</t>
    </r>
  </si>
  <si>
    <r>
      <t xml:space="preserve">La règle d’équivalence salariale de 6 % garantit que, lors d’un réaménagement des effectifs, les employés ne sont pas limités uniquement à des postes identiques — mais peuvent également passer à des postes </t>
    </r>
    <r>
      <rPr>
        <sz val="11"/>
        <rFont val="Aptos Narrow"/>
        <family val="2"/>
        <scheme val="minor"/>
      </rPr>
      <t>équivalents, ce qui assure des possibilités pratiques de transition professionnelle.</t>
    </r>
  </si>
  <si>
    <t>Poste de départ
(groupe et niveau)</t>
  </si>
  <si>
    <r>
      <t xml:space="preserve">Liste des postes équivalents pour échange de postes 
(salaire maximal </t>
    </r>
    <r>
      <rPr>
        <u/>
        <sz val="11"/>
        <color theme="0"/>
        <rFont val="Aptos Narrow"/>
        <family val="2"/>
        <scheme val="minor"/>
      </rPr>
      <t>PLUS</t>
    </r>
    <r>
      <rPr>
        <sz val="11"/>
        <color theme="0"/>
        <rFont val="Aptos Narrow"/>
        <family val="2"/>
        <scheme val="minor"/>
      </rPr>
      <t xml:space="preserve">  6%)</t>
    </r>
  </si>
  <si>
    <r>
      <t xml:space="preserve"> Guide des postes potentiellement équivalents pour échange de postes 
(salaire maximal </t>
    </r>
    <r>
      <rPr>
        <u/>
        <sz val="11"/>
        <color theme="0"/>
        <rFont val="Aptos Narrow"/>
        <family val="2"/>
        <scheme val="minor"/>
      </rPr>
      <t>MOINS</t>
    </r>
    <r>
      <rPr>
        <sz val="11"/>
        <color theme="0"/>
        <rFont val="Aptos Narrow"/>
        <family val="2"/>
        <scheme val="minor"/>
      </rPr>
      <t xml:space="preserve"> 6%)</t>
    </r>
  </si>
  <si>
    <t>Cependant, si l’autre poste n’est pas du même groupe ou niveau, il peut tout de même être considéré comme un jumelage valide lorsque les postes sont considérés comme équivalents. Les postes sont considérés comme équivalents si le taux de rémunération maximal (salaire maximum) du poste comportant une rémunération supérieure ne dépasse pas 6 % de plus du taux de rémunération maximal du poste comportant une rémunération moindre.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</si>
</sst>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_-;\-* #,##0_-;_-* &quot;-&quot;_-;_-@_-"/>
    <numFmt numFmtId="165" formatCode="_-&quot;$&quot;* #,##0.00_-;\-&quot;$&quot;* #,##0.00_-;_-&quot;$&quot;* &quot;-&quot;??_-;_-@_-"/>
    <numFmt numFmtId="166" formatCode="_-* #,##0.00_-;\-* #,##0.00_-;_-* &quot;-&quot;??_-;_-@_-"/>
    <numFmt numFmtId="167" formatCode="_-* #,##0.0_-;\-* #,##0.0_-;_-* &quot;-&quot;_-;_-@_-"/>
    <numFmt numFmtId="168" formatCode="_-* #,##0_-;\-* #,##0_-;_-* &quot;-&quot;??_-;_-@_-"/>
    <numFmt numFmtId="169" formatCode="[$-F800]dddd\,\ mmmm\ dd\,\ yyyy"/>
    <numFmt numFmtId="170" formatCode="_-* #,##0.00_-;\-* #,##0.00_-;_-* &quot;-&quot;_-;_-@_-"/>
    <numFmt numFmtId="171" formatCode="&quot;$&quot;#,##0;\-#,##0"/>
  </numFmts>
  <fonts count="43" x14ac:knownFonts="1">
    <font>
      <sz val="11"/>
      <name val="Aptos Narrow"/>
      <family val="2"/>
      <scheme val="minor"/>
    </font>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sz val="8"/>
      <name val="Arial"/>
      <family val="2"/>
    </font>
    <font>
      <sz val="8"/>
      <name val="Aptos Narrow"/>
      <family val="2"/>
      <scheme val="minor"/>
    </font>
    <font>
      <b/>
      <sz val="11"/>
      <color theme="9"/>
      <name val="Aptos Narrow"/>
      <family val="2"/>
      <scheme val="minor"/>
    </font>
    <font>
      <sz val="10"/>
      <color rgb="FF333333"/>
      <name val="Noto Sans"/>
      <family val="2"/>
    </font>
    <font>
      <b/>
      <sz val="12"/>
      <color theme="1"/>
      <name val="Aptos Narrow"/>
      <family val="2"/>
    </font>
    <font>
      <sz val="12"/>
      <color theme="1"/>
      <name val="Aptos Narrow"/>
      <family val="2"/>
    </font>
    <font>
      <sz val="12"/>
      <name val="Aptos Narrow"/>
      <family val="2"/>
    </font>
    <font>
      <sz val="12"/>
      <color rgb="FFFF0000"/>
      <name val="Aptos Narrow"/>
      <family val="2"/>
    </font>
    <font>
      <sz val="12"/>
      <color theme="1"/>
      <name val="Aptos Narrow"/>
      <family val="2"/>
      <scheme val="minor"/>
    </font>
    <font>
      <b/>
      <sz val="12"/>
      <color theme="0"/>
      <name val="Aptos Narrow"/>
      <family val="2"/>
      <scheme val="minor"/>
    </font>
    <font>
      <b/>
      <sz val="12"/>
      <color theme="1"/>
      <name val="Arial"/>
      <family val="2"/>
    </font>
    <font>
      <b/>
      <sz val="12"/>
      <color theme="0"/>
      <name val="Arial"/>
      <family val="2"/>
    </font>
    <font>
      <sz val="12"/>
      <name val="Arial"/>
      <family val="2"/>
    </font>
    <font>
      <sz val="12"/>
      <color theme="1"/>
      <name val="Arial"/>
      <family val="2"/>
    </font>
    <font>
      <i/>
      <sz val="11"/>
      <color theme="1" tint="0.34998626667073579"/>
      <name val="Aptos Narrow"/>
      <family val="2"/>
      <scheme val="minor"/>
    </font>
    <font>
      <sz val="11"/>
      <color theme="6"/>
      <name val="Aptos Narrow"/>
      <family val="2"/>
      <scheme val="minor"/>
    </font>
    <font>
      <b/>
      <sz val="11"/>
      <color theme="6"/>
      <name val="Aptos Narrow"/>
      <family val="2"/>
      <scheme val="minor"/>
    </font>
    <font>
      <sz val="11"/>
      <color theme="6"/>
      <name val="Aptos Narrow"/>
      <family val="2"/>
    </font>
    <font>
      <sz val="11"/>
      <color rgb="FF505050"/>
      <name val="Aptos Narrow"/>
      <family val="2"/>
      <scheme val="minor"/>
    </font>
    <font>
      <b/>
      <u/>
      <sz val="12"/>
      <color theme="0"/>
      <name val="Arial"/>
      <family val="2"/>
    </font>
    <font>
      <sz val="10"/>
      <color theme="1"/>
      <name val="Arial"/>
      <family val="2"/>
    </font>
    <font>
      <i/>
      <sz val="11"/>
      <color rgb="FF505050"/>
      <name val="Aptos Narrow"/>
      <family val="2"/>
      <scheme val="minor"/>
    </font>
    <font>
      <i/>
      <sz val="11"/>
      <color theme="1"/>
      <name val="Aptos Narrow"/>
      <family val="2"/>
      <scheme val="minor"/>
    </font>
    <font>
      <i/>
      <sz val="11"/>
      <name val="Aptos Narrow"/>
      <family val="2"/>
      <scheme val="minor"/>
    </font>
    <font>
      <i/>
      <sz val="11"/>
      <color theme="0" tint="-0.34998626667073579"/>
      <name val="Aptos Narrow"/>
      <family val="2"/>
      <scheme val="minor"/>
    </font>
    <font>
      <sz val="11"/>
      <name val="Aptos Narrow"/>
      <family val="2"/>
    </font>
    <font>
      <b/>
      <sz val="11"/>
      <color theme="0"/>
      <name val="Aptos Narrow"/>
      <family val="2"/>
      <scheme val="minor"/>
    </font>
    <font>
      <sz val="16"/>
      <color theme="1"/>
      <name val="Arial"/>
      <family val="2"/>
    </font>
    <font>
      <sz val="11"/>
      <color theme="1"/>
      <name val="Symbol"/>
      <family val="1"/>
      <charset val="2"/>
    </font>
    <font>
      <sz val="11"/>
      <name val="Symbol"/>
      <family val="1"/>
      <charset val="2"/>
    </font>
    <font>
      <b/>
      <sz val="15"/>
      <name val="Aptos Display"/>
      <family val="2"/>
      <scheme val="major"/>
    </font>
    <font>
      <b/>
      <sz val="13"/>
      <name val="Aptos Display"/>
      <family val="2"/>
      <scheme val="major"/>
    </font>
    <font>
      <b/>
      <sz val="12"/>
      <color rgb="FFFF0000"/>
      <name val="Arial"/>
      <family val="2"/>
    </font>
    <font>
      <sz val="11"/>
      <color theme="0"/>
      <name val="Aptos Narrow"/>
      <family val="2"/>
      <scheme val="minor"/>
    </font>
    <font>
      <u/>
      <sz val="11"/>
      <color theme="0"/>
      <name val="Aptos Narrow"/>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1"/>
        <bgColor indexed="64"/>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top/>
      <bottom/>
      <diagonal/>
    </border>
    <border>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top/>
      <bottom style="thin">
        <color theme="1"/>
      </bottom>
      <diagonal/>
    </border>
    <border>
      <left/>
      <right style="thin">
        <color theme="0"/>
      </right>
      <top/>
      <bottom style="thin">
        <color theme="1"/>
      </bottom>
      <diagonal/>
    </border>
    <border>
      <left/>
      <right/>
      <top style="thin">
        <color indexed="64"/>
      </top>
      <bottom/>
      <diagonal/>
    </border>
  </borders>
  <cellStyleXfs count="8">
    <xf numFmtId="0" fontId="0" fillId="0" borderId="0"/>
    <xf numFmtId="0" fontId="5" fillId="0" borderId="0" applyNumberFormat="0" applyFill="0" applyBorder="0" applyAlignment="0" applyProtection="0"/>
    <xf numFmtId="0" fontId="2" fillId="0" borderId="0"/>
    <xf numFmtId="166" fontId="8"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0" fontId="38" fillId="0" borderId="10" applyNumberFormat="0" applyFill="0" applyAlignment="0" applyProtection="0"/>
    <xf numFmtId="0" fontId="39" fillId="0" borderId="11" applyNumberFormat="0" applyFill="0" applyAlignment="0" applyProtection="0"/>
  </cellStyleXfs>
  <cellXfs count="163">
    <xf numFmtId="0" fontId="0" fillId="0" borderId="0" xfId="0"/>
    <xf numFmtId="49" fontId="0" fillId="0" borderId="0" xfId="0" applyNumberFormat="1" applyAlignment="1">
      <alignment horizontal="right" vertical="top"/>
    </xf>
    <xf numFmtId="0" fontId="2" fillId="0" borderId="0" xfId="2"/>
    <xf numFmtId="0" fontId="7" fillId="0" borderId="0" xfId="2" applyFont="1" applyAlignment="1">
      <alignment horizontal="left"/>
    </xf>
    <xf numFmtId="0" fontId="5" fillId="0" borderId="0" xfId="1" applyAlignment="1" applyProtection="1"/>
    <xf numFmtId="164" fontId="2" fillId="0" borderId="0" xfId="2" applyNumberFormat="1"/>
    <xf numFmtId="0" fontId="7" fillId="0" borderId="0" xfId="2" applyFont="1"/>
    <xf numFmtId="0" fontId="5" fillId="0" borderId="0" xfId="1" applyFill="1" applyAlignment="1" applyProtection="1"/>
    <xf numFmtId="164" fontId="5" fillId="0" borderId="0" xfId="1" applyNumberFormat="1" applyAlignment="1" applyProtection="1"/>
    <xf numFmtId="164" fontId="7" fillId="0" borderId="0" xfId="2" applyNumberFormat="1" applyFont="1"/>
    <xf numFmtId="166" fontId="4" fillId="2" borderId="3" xfId="2" applyNumberFormat="1" applyFont="1" applyFill="1" applyBorder="1" applyAlignment="1">
      <alignment horizontal="center" vertical="center" wrapText="1"/>
    </xf>
    <xf numFmtId="164" fontId="3" fillId="0" borderId="0" xfId="2" applyNumberFormat="1" applyFont="1"/>
    <xf numFmtId="0" fontId="3" fillId="0" borderId="0" xfId="2" applyFont="1"/>
    <xf numFmtId="0" fontId="5" fillId="0" borderId="0" xfId="1"/>
    <xf numFmtId="164" fontId="0" fillId="0" borderId="0" xfId="2" applyNumberFormat="1" applyFont="1"/>
    <xf numFmtId="164" fontId="0" fillId="5" borderId="0" xfId="2" applyNumberFormat="1" applyFont="1" applyFill="1"/>
    <xf numFmtId="0" fontId="10" fillId="0" borderId="0" xfId="2" applyFont="1"/>
    <xf numFmtId="0" fontId="0" fillId="0" borderId="0" xfId="2" applyFont="1"/>
    <xf numFmtId="166" fontId="2" fillId="0" borderId="0" xfId="2" applyNumberFormat="1"/>
    <xf numFmtId="168" fontId="2" fillId="0" borderId="0" xfId="2" applyNumberFormat="1"/>
    <xf numFmtId="170" fontId="2" fillId="0" borderId="0" xfId="2" applyNumberFormat="1"/>
    <xf numFmtId="170" fontId="0" fillId="0" borderId="0" xfId="2" applyNumberFormat="1" applyFont="1"/>
    <xf numFmtId="164" fontId="2" fillId="0" borderId="0" xfId="4" applyNumberFormat="1"/>
    <xf numFmtId="164" fontId="0" fillId="0" borderId="0" xfId="4" applyNumberFormat="1" applyFont="1"/>
    <xf numFmtId="170" fontId="0" fillId="0" borderId="0" xfId="2" applyNumberFormat="1" applyFont="1" applyAlignment="1">
      <alignment horizontal="right"/>
    </xf>
    <xf numFmtId="2" fontId="2" fillId="0" borderId="0" xfId="2" applyNumberFormat="1"/>
    <xf numFmtId="1" fontId="2" fillId="0" borderId="0" xfId="2" applyNumberFormat="1"/>
    <xf numFmtId="2" fontId="7" fillId="0" borderId="0" xfId="2" applyNumberFormat="1" applyFont="1"/>
    <xf numFmtId="0" fontId="5" fillId="0" borderId="0" xfId="1" applyAlignment="1" applyProtection="1">
      <alignment vertical="center"/>
    </xf>
    <xf numFmtId="0" fontId="12" fillId="0" borderId="0" xfId="2" applyFont="1" applyAlignment="1">
      <alignment horizontal="center" vertical="top" wrapText="1"/>
    </xf>
    <xf numFmtId="0" fontId="13" fillId="0" borderId="0" xfId="2" applyFont="1" applyAlignment="1">
      <alignment horizontal="left" vertical="top" wrapText="1"/>
    </xf>
    <xf numFmtId="0" fontId="13" fillId="0" borderId="0" xfId="2" applyFont="1" applyAlignment="1">
      <alignment vertical="top" wrapText="1"/>
    </xf>
    <xf numFmtId="0" fontId="13" fillId="0" borderId="0" xfId="2" applyFont="1" applyAlignment="1">
      <alignment wrapText="1"/>
    </xf>
    <xf numFmtId="0" fontId="13" fillId="0" borderId="0" xfId="2" applyFont="1" applyAlignment="1">
      <alignment vertical="center" wrapText="1"/>
    </xf>
    <xf numFmtId="0" fontId="15" fillId="0" borderId="0" xfId="2" applyFont="1" applyAlignment="1">
      <alignment wrapText="1"/>
    </xf>
    <xf numFmtId="0" fontId="14" fillId="0" borderId="0" xfId="2" applyFont="1" applyAlignment="1">
      <alignment horizontal="center" vertical="top" wrapText="1"/>
    </xf>
    <xf numFmtId="0" fontId="14" fillId="0" borderId="0" xfId="2" applyFont="1" applyAlignment="1">
      <alignment horizontal="left" vertical="top" wrapText="1"/>
    </xf>
    <xf numFmtId="0" fontId="14" fillId="0" borderId="0" xfId="2" applyFont="1" applyAlignment="1">
      <alignment vertical="top" wrapText="1"/>
    </xf>
    <xf numFmtId="0" fontId="14" fillId="0" borderId="0" xfId="2" applyFont="1" applyAlignment="1">
      <alignment wrapText="1"/>
    </xf>
    <xf numFmtId="0" fontId="13" fillId="0" borderId="0" xfId="2" applyFont="1" applyAlignment="1">
      <alignment horizontal="center" vertical="top" wrapText="1"/>
    </xf>
    <xf numFmtId="0" fontId="14" fillId="0" borderId="0" xfId="0" applyFont="1" applyAlignment="1">
      <alignment horizontal="center" vertical="top" wrapText="1"/>
    </xf>
    <xf numFmtId="1" fontId="0" fillId="0" borderId="0" xfId="2" applyNumberFormat="1" applyFont="1"/>
    <xf numFmtId="0" fontId="0" fillId="0" borderId="0" xfId="0" applyAlignment="1">
      <alignment wrapText="1"/>
    </xf>
    <xf numFmtId="0" fontId="16" fillId="0" borderId="0" xfId="2" applyFont="1" applyAlignment="1">
      <alignment horizontal="left" vertical="top" wrapText="1"/>
    </xf>
    <xf numFmtId="164" fontId="0" fillId="6" borderId="0" xfId="2" applyNumberFormat="1" applyFont="1" applyFill="1"/>
    <xf numFmtId="0" fontId="16" fillId="0" borderId="0" xfId="0" applyFont="1" applyAlignment="1">
      <alignment horizontal="center" vertical="center" wrapText="1"/>
    </xf>
    <xf numFmtId="0" fontId="16" fillId="0" borderId="0" xfId="0" applyFont="1" applyAlignment="1">
      <alignment wrapText="1"/>
    </xf>
    <xf numFmtId="171" fontId="16" fillId="11" borderId="3" xfId="5" applyNumberFormat="1" applyFont="1" applyFill="1" applyBorder="1" applyAlignment="1">
      <alignment horizontal="center" vertical="center" wrapText="1"/>
    </xf>
    <xf numFmtId="0" fontId="16" fillId="11" borderId="3" xfId="0" applyFont="1" applyFill="1" applyBorder="1" applyAlignment="1">
      <alignment horizontal="left" wrapText="1" indent="1"/>
    </xf>
    <xf numFmtId="171" fontId="16" fillId="0" borderId="3" xfId="5" applyNumberFormat="1" applyFont="1" applyBorder="1" applyAlignment="1">
      <alignment horizontal="center" vertical="center" wrapText="1"/>
    </xf>
    <xf numFmtId="0" fontId="17" fillId="10" borderId="6" xfId="0" applyFont="1" applyFill="1" applyBorder="1" applyAlignment="1">
      <alignment horizontal="center" vertical="center" wrapText="1"/>
    </xf>
    <xf numFmtId="0" fontId="17" fillId="10" borderId="7" xfId="0" applyFont="1" applyFill="1" applyBorder="1" applyAlignment="1">
      <alignment horizontal="center" vertical="center" wrapText="1"/>
    </xf>
    <xf numFmtId="0" fontId="11" fillId="0" borderId="0" xfId="0" applyFont="1" applyAlignment="1">
      <alignment horizontal="left" wrapText="1" indent="2"/>
    </xf>
    <xf numFmtId="0" fontId="5" fillId="0" borderId="0" xfId="1" applyAlignment="1" applyProtection="1">
      <alignment horizontal="left" vertical="center"/>
    </xf>
    <xf numFmtId="166" fontId="6" fillId="2" borderId="4" xfId="2" applyNumberFormat="1" applyFont="1" applyFill="1" applyBorder="1" applyAlignment="1">
      <alignment horizontal="center" vertical="center" wrapText="1"/>
    </xf>
    <xf numFmtId="166" fontId="4" fillId="2" borderId="4" xfId="2" applyNumberFormat="1" applyFont="1" applyFill="1" applyBorder="1" applyAlignment="1">
      <alignment horizontal="center" vertical="center" wrapText="1"/>
    </xf>
    <xf numFmtId="167" fontId="4" fillId="3" borderId="3" xfId="2" applyNumberFormat="1" applyFont="1" applyFill="1" applyBorder="1" applyAlignment="1">
      <alignment horizontal="center" vertical="center" wrapText="1"/>
    </xf>
    <xf numFmtId="166" fontId="4" fillId="6" borderId="3" xfId="2" applyNumberFormat="1" applyFont="1" applyFill="1" applyBorder="1" applyAlignment="1">
      <alignment horizontal="center" vertical="center" wrapText="1"/>
    </xf>
    <xf numFmtId="166" fontId="4" fillId="5" borderId="3" xfId="2" applyNumberFormat="1" applyFont="1" applyFill="1" applyBorder="1" applyAlignment="1">
      <alignment horizontal="center" vertical="center" wrapText="1"/>
    </xf>
    <xf numFmtId="164" fontId="5" fillId="0" borderId="0" xfId="1" applyNumberFormat="1" applyAlignment="1">
      <alignment horizontal="left" vertical="center"/>
    </xf>
    <xf numFmtId="166" fontId="6" fillId="2" borderId="3" xfId="2" applyNumberFormat="1" applyFont="1" applyFill="1" applyBorder="1" applyAlignment="1">
      <alignment horizontal="center" vertical="center" wrapText="1"/>
    </xf>
    <xf numFmtId="0" fontId="20" fillId="0" borderId="3" xfId="2" applyFont="1" applyBorder="1" applyAlignment="1">
      <alignment horizontal="center" vertical="top" wrapText="1"/>
    </xf>
    <xf numFmtId="0" fontId="21" fillId="6" borderId="3" xfId="2" applyFont="1" applyFill="1" applyBorder="1" applyAlignment="1">
      <alignment horizontal="left" vertical="top" wrapText="1"/>
    </xf>
    <xf numFmtId="0" fontId="21" fillId="5" borderId="1" xfId="2" applyFont="1" applyFill="1" applyBorder="1" applyAlignment="1">
      <alignment vertical="top" wrapText="1"/>
    </xf>
    <xf numFmtId="166" fontId="18" fillId="2" borderId="0" xfId="2" applyNumberFormat="1" applyFont="1" applyFill="1" applyAlignment="1">
      <alignment horizontal="center" vertical="center" wrapText="1"/>
    </xf>
    <xf numFmtId="0" fontId="19" fillId="8" borderId="0" xfId="2" applyFont="1" applyFill="1" applyAlignment="1">
      <alignment horizontal="center" vertical="center" wrapText="1"/>
    </xf>
    <xf numFmtId="0" fontId="19" fillId="9" borderId="5" xfId="2" applyFont="1" applyFill="1" applyBorder="1" applyAlignment="1">
      <alignment horizontal="center" vertical="center" wrapText="1"/>
    </xf>
    <xf numFmtId="166" fontId="22" fillId="0" borderId="2" xfId="2" applyNumberFormat="1" applyFont="1" applyBorder="1" applyAlignment="1">
      <alignment horizontal="center" vertical="center" wrapText="1"/>
    </xf>
    <xf numFmtId="0" fontId="23" fillId="0" borderId="3" xfId="2" applyFont="1" applyBorder="1"/>
    <xf numFmtId="0" fontId="23" fillId="0" borderId="3" xfId="2" applyFont="1" applyBorder="1" applyAlignment="1">
      <alignment horizontal="left"/>
    </xf>
    <xf numFmtId="0" fontId="24" fillId="4" borderId="3" xfId="2" applyFont="1" applyFill="1" applyBorder="1"/>
    <xf numFmtId="0" fontId="24" fillId="0" borderId="3" xfId="2" applyFont="1" applyBorder="1"/>
    <xf numFmtId="164" fontId="23" fillId="0" borderId="3" xfId="2" applyNumberFormat="1" applyFont="1" applyBorder="1"/>
    <xf numFmtId="167" fontId="23" fillId="3" borderId="3" xfId="2" applyNumberFormat="1" applyFont="1" applyFill="1" applyBorder="1" applyAlignment="1">
      <alignment horizontal="center"/>
    </xf>
    <xf numFmtId="168" fontId="23" fillId="0" borderId="3" xfId="4" applyNumberFormat="1" applyFont="1" applyBorder="1"/>
    <xf numFmtId="168" fontId="23" fillId="4" borderId="3" xfId="3" applyNumberFormat="1" applyFont="1" applyFill="1" applyBorder="1" applyAlignment="1"/>
    <xf numFmtId="168" fontId="23" fillId="0" borderId="3" xfId="3" applyNumberFormat="1" applyFont="1" applyFill="1" applyBorder="1" applyAlignment="1"/>
    <xf numFmtId="168" fontId="23" fillId="0" borderId="3" xfId="2" applyNumberFormat="1" applyFont="1" applyBorder="1"/>
    <xf numFmtId="168" fontId="23" fillId="7" borderId="3" xfId="3" applyNumberFormat="1" applyFont="1" applyFill="1" applyBorder="1" applyAlignment="1"/>
    <xf numFmtId="164" fontId="23" fillId="7" borderId="3" xfId="2" applyNumberFormat="1" applyFont="1" applyFill="1" applyBorder="1"/>
    <xf numFmtId="0" fontId="23" fillId="7" borderId="3" xfId="2" applyFont="1" applyFill="1" applyBorder="1" applyAlignment="1">
      <alignment horizontal="left"/>
    </xf>
    <xf numFmtId="169" fontId="23" fillId="7" borderId="3" xfId="2" applyNumberFormat="1" applyFont="1" applyFill="1" applyBorder="1" applyAlignment="1">
      <alignment horizontal="left"/>
    </xf>
    <xf numFmtId="0" fontId="23" fillId="0" borderId="3" xfId="0" applyFont="1" applyBorder="1" applyAlignment="1">
      <alignment horizontal="left" vertical="center"/>
    </xf>
    <xf numFmtId="169" fontId="23" fillId="0" borderId="3" xfId="2" applyNumberFormat="1" applyFont="1" applyBorder="1" applyAlignment="1">
      <alignment horizontal="left"/>
    </xf>
    <xf numFmtId="168" fontId="23" fillId="4" borderId="3" xfId="3" applyNumberFormat="1" applyFont="1" applyFill="1" applyBorder="1"/>
    <xf numFmtId="168" fontId="23" fillId="0" borderId="3" xfId="3" applyNumberFormat="1" applyFont="1" applyBorder="1"/>
    <xf numFmtId="0" fontId="23" fillId="0" borderId="0" xfId="0" applyFont="1"/>
    <xf numFmtId="0" fontId="26" fillId="0" borderId="0" xfId="0" applyFont="1" applyAlignment="1">
      <alignment horizontal="center" vertical="center"/>
    </xf>
    <xf numFmtId="0" fontId="26" fillId="0" borderId="8" xfId="0" applyFont="1" applyBorder="1" applyAlignment="1">
      <alignment horizontal="center" vertical="center"/>
    </xf>
    <xf numFmtId="0" fontId="23" fillId="12" borderId="3" xfId="2" applyFont="1" applyFill="1" applyBorder="1"/>
    <xf numFmtId="0" fontId="23" fillId="12" borderId="3" xfId="0" applyFont="1" applyFill="1" applyBorder="1"/>
    <xf numFmtId="0" fontId="23" fillId="12" borderId="4" xfId="2" applyFont="1" applyFill="1" applyBorder="1"/>
    <xf numFmtId="0" fontId="23" fillId="12" borderId="1" xfId="0" applyFont="1" applyFill="1" applyBorder="1" applyAlignment="1">
      <alignment horizontal="left" vertical="center"/>
    </xf>
    <xf numFmtId="0" fontId="23" fillId="12" borderId="3" xfId="0" applyFont="1" applyFill="1" applyBorder="1" applyAlignment="1">
      <alignment horizontal="left" vertical="center"/>
    </xf>
    <xf numFmtId="0" fontId="25" fillId="12" borderId="3" xfId="2" applyFont="1" applyFill="1" applyBorder="1"/>
    <xf numFmtId="0" fontId="25" fillId="12" borderId="3" xfId="0" applyFont="1" applyFill="1" applyBorder="1"/>
    <xf numFmtId="0" fontId="25" fillId="12" borderId="3" xfId="0" applyFont="1" applyFill="1" applyBorder="1" applyAlignment="1">
      <alignment horizontal="left" vertical="center"/>
    </xf>
    <xf numFmtId="0" fontId="25" fillId="12" borderId="4" xfId="0" applyFont="1" applyFill="1" applyBorder="1"/>
    <xf numFmtId="0" fontId="25" fillId="12" borderId="1" xfId="0" applyFont="1" applyFill="1" applyBorder="1"/>
    <xf numFmtId="2" fontId="5" fillId="0" borderId="0" xfId="1" applyNumberFormat="1"/>
    <xf numFmtId="170" fontId="0" fillId="0" borderId="0" xfId="4" applyNumberFormat="1" applyFont="1"/>
    <xf numFmtId="0" fontId="29" fillId="0" borderId="9" xfId="0" applyFont="1" applyBorder="1" applyAlignment="1">
      <alignment horizontal="center" vertical="center"/>
    </xf>
    <xf numFmtId="0" fontId="29" fillId="0" borderId="0" xfId="0" applyFont="1" applyAlignment="1">
      <alignment horizontal="center" vertical="center"/>
    </xf>
    <xf numFmtId="0" fontId="30" fillId="0" borderId="0" xfId="0" applyFont="1"/>
    <xf numFmtId="0" fontId="31" fillId="0" borderId="0" xfId="2" applyFont="1"/>
    <xf numFmtId="0" fontId="5" fillId="0" borderId="0" xfId="1" applyAlignment="1">
      <alignment vertical="top"/>
    </xf>
    <xf numFmtId="0" fontId="32" fillId="0" borderId="0" xfId="2" applyFont="1" applyAlignment="1">
      <alignment horizontal="center" vertical="center"/>
    </xf>
    <xf numFmtId="168" fontId="2" fillId="0" borderId="0" xfId="4" applyNumberFormat="1"/>
    <xf numFmtId="0" fontId="7" fillId="11" borderId="3" xfId="2" applyFont="1" applyFill="1" applyBorder="1"/>
    <xf numFmtId="0" fontId="7" fillId="0" borderId="3" xfId="2" applyFont="1" applyBorder="1" applyAlignment="1">
      <alignment horizontal="left"/>
    </xf>
    <xf numFmtId="164" fontId="7" fillId="0" borderId="3" xfId="2" applyNumberFormat="1" applyFont="1" applyBorder="1"/>
    <xf numFmtId="168" fontId="7" fillId="0" borderId="3" xfId="4" applyNumberFormat="1" applyFont="1" applyBorder="1"/>
    <xf numFmtId="168" fontId="7" fillId="0" borderId="3" xfId="3" applyNumberFormat="1" applyFont="1" applyFill="1" applyBorder="1" applyAlignment="1"/>
    <xf numFmtId="168" fontId="7" fillId="0" borderId="3" xfId="2" applyNumberFormat="1" applyFont="1" applyBorder="1"/>
    <xf numFmtId="0" fontId="33" fillId="11" borderId="3" xfId="2" applyFont="1" applyFill="1" applyBorder="1"/>
    <xf numFmtId="0" fontId="7" fillId="7" borderId="3" xfId="2" applyFont="1" applyFill="1" applyBorder="1" applyAlignment="1">
      <alignment horizontal="left"/>
    </xf>
    <xf numFmtId="164" fontId="7" fillId="7" borderId="3" xfId="2" applyNumberFormat="1" applyFont="1" applyFill="1" applyBorder="1"/>
    <xf numFmtId="0" fontId="7" fillId="11" borderId="3" xfId="0" applyFont="1" applyFill="1" applyBorder="1" applyAlignment="1">
      <alignment vertical="top" wrapText="1"/>
    </xf>
    <xf numFmtId="169" fontId="7" fillId="7" borderId="3" xfId="2" applyNumberFormat="1" applyFont="1" applyFill="1" applyBorder="1" applyAlignment="1">
      <alignment horizontal="left"/>
    </xf>
    <xf numFmtId="0" fontId="7" fillId="11" borderId="3" xfId="0" applyFont="1" applyFill="1" applyBorder="1"/>
    <xf numFmtId="0" fontId="33" fillId="11" borderId="3" xfId="0" applyFont="1" applyFill="1" applyBorder="1"/>
    <xf numFmtId="0" fontId="7" fillId="11" borderId="3" xfId="0" applyFont="1" applyFill="1" applyBorder="1" applyAlignment="1">
      <alignment horizontal="left" vertical="center"/>
    </xf>
    <xf numFmtId="169" fontId="7" fillId="0" borderId="3" xfId="2" quotePrefix="1" applyNumberFormat="1" applyFont="1" applyBorder="1" applyAlignment="1">
      <alignment horizontal="left"/>
    </xf>
    <xf numFmtId="14" fontId="7" fillId="0" borderId="3" xfId="2" applyNumberFormat="1" applyFont="1" applyBorder="1" applyAlignment="1">
      <alignment horizontal="left"/>
    </xf>
    <xf numFmtId="169" fontId="7" fillId="0" borderId="3" xfId="2" applyNumberFormat="1" applyFont="1" applyBorder="1" applyAlignment="1">
      <alignment horizontal="left"/>
    </xf>
    <xf numFmtId="0" fontId="6" fillId="0" borderId="0" xfId="2" applyFont="1"/>
    <xf numFmtId="0" fontId="16" fillId="0" borderId="3" xfId="0" applyFont="1" applyBorder="1" applyAlignment="1">
      <alignment horizontal="left" wrapText="1" indent="1"/>
    </xf>
    <xf numFmtId="0" fontId="19" fillId="14" borderId="0" xfId="2" applyFont="1" applyFill="1" applyAlignment="1">
      <alignment horizontal="center" vertical="center" wrapText="1"/>
    </xf>
    <xf numFmtId="0" fontId="19" fillId="14" borderId="5" xfId="2" applyFont="1" applyFill="1" applyBorder="1" applyAlignment="1">
      <alignment horizontal="center" vertical="center" wrapText="1"/>
    </xf>
    <xf numFmtId="0" fontId="21" fillId="0" borderId="3" xfId="2" applyFont="1" applyBorder="1" applyAlignment="1">
      <alignment horizontal="left" vertical="top" wrapText="1"/>
    </xf>
    <xf numFmtId="0" fontId="21" fillId="0" borderId="1" xfId="2" applyFont="1" applyBorder="1" applyAlignment="1">
      <alignment vertical="top" wrapText="1"/>
    </xf>
    <xf numFmtId="166" fontId="6" fillId="13" borderId="3" xfId="2" applyNumberFormat="1" applyFont="1" applyFill="1" applyBorder="1" applyAlignment="1">
      <alignment horizontal="center" vertical="center" wrapText="1"/>
    </xf>
    <xf numFmtId="0" fontId="28" fillId="2" borderId="1" xfId="2" applyFont="1" applyFill="1" applyBorder="1" applyAlignment="1">
      <alignment vertical="top" wrapText="1"/>
    </xf>
    <xf numFmtId="0" fontId="2" fillId="13" borderId="3" xfId="2" applyFill="1" applyBorder="1" applyAlignment="1">
      <alignment horizontal="center" vertical="center" wrapText="1"/>
    </xf>
    <xf numFmtId="166" fontId="34" fillId="14" borderId="3" xfId="2" applyNumberFormat="1" applyFont="1" applyFill="1" applyBorder="1" applyAlignment="1">
      <alignment horizontal="center" vertical="center" wrapText="1"/>
    </xf>
    <xf numFmtId="0" fontId="38" fillId="0" borderId="10" xfId="6"/>
    <xf numFmtId="0" fontId="39" fillId="0" borderId="11" xfId="7"/>
    <xf numFmtId="49" fontId="0" fillId="0" borderId="0" xfId="0" applyNumberFormat="1"/>
    <xf numFmtId="49" fontId="39" fillId="0" borderId="11" xfId="7" applyNumberFormat="1"/>
    <xf numFmtId="49" fontId="36" fillId="0" borderId="0" xfId="0" applyNumberFormat="1" applyFont="1" applyAlignment="1">
      <alignment horizontal="right" vertical="top"/>
    </xf>
    <xf numFmtId="49" fontId="0" fillId="0" borderId="0" xfId="0" applyNumberFormat="1" applyAlignment="1">
      <alignment vertical="top" wrapText="1"/>
    </xf>
    <xf numFmtId="49" fontId="6" fillId="0" borderId="0" xfId="0" applyNumberFormat="1" applyFont="1" applyAlignment="1">
      <alignment horizontal="left" vertical="top"/>
    </xf>
    <xf numFmtId="0" fontId="0" fillId="0" borderId="0" xfId="0" applyAlignment="1">
      <alignment vertical="top" wrapText="1"/>
    </xf>
    <xf numFmtId="49" fontId="37" fillId="0" borderId="0" xfId="0" applyNumberFormat="1" applyFont="1" applyAlignment="1">
      <alignment horizontal="right" vertical="top"/>
    </xf>
    <xf numFmtId="0" fontId="37" fillId="0" borderId="0" xfId="0" applyFont="1" applyAlignment="1">
      <alignment horizontal="right" vertical="top"/>
    </xf>
    <xf numFmtId="0" fontId="38" fillId="0" borderId="10" xfId="6" applyProtection="1"/>
    <xf numFmtId="0" fontId="21" fillId="0" borderId="0" xfId="0" applyFont="1" applyAlignment="1">
      <alignment vertical="top" wrapText="1"/>
    </xf>
    <xf numFmtId="0" fontId="6" fillId="0" borderId="0" xfId="0" applyFont="1" applyAlignment="1">
      <alignment horizontal="right" vertical="top"/>
    </xf>
    <xf numFmtId="0" fontId="39" fillId="0" borderId="11" xfId="7" applyProtection="1"/>
    <xf numFmtId="0" fontId="35" fillId="0" borderId="0" xfId="0" applyFont="1" applyAlignment="1">
      <alignment vertical="top" wrapText="1"/>
    </xf>
    <xf numFmtId="0" fontId="0" fillId="0" borderId="12" xfId="0" applyBorder="1" applyAlignment="1" applyProtection="1">
      <alignment horizontal="center" vertical="top" wrapText="1"/>
      <protection locked="0"/>
    </xf>
    <xf numFmtId="0" fontId="1" fillId="0" borderId="13" xfId="0" applyFont="1" applyBorder="1" applyAlignment="1">
      <alignment vertical="top" wrapText="1"/>
    </xf>
    <xf numFmtId="0" fontId="1" fillId="0" borderId="14" xfId="0" applyFont="1" applyBorder="1" applyAlignment="1">
      <alignment vertical="top" wrapText="1"/>
    </xf>
    <xf numFmtId="0" fontId="12" fillId="0" borderId="17" xfId="2" applyFont="1" applyBorder="1" applyAlignment="1">
      <alignment horizontal="center" vertical="top" wrapText="1"/>
    </xf>
    <xf numFmtId="0" fontId="21" fillId="0" borderId="17" xfId="2" applyFont="1" applyBorder="1" applyAlignment="1">
      <alignment horizontal="left" vertical="top" wrapText="1"/>
    </xf>
    <xf numFmtId="0" fontId="41" fillId="0" borderId="16" xfId="0" applyFont="1" applyBorder="1" applyAlignment="1">
      <alignment horizontal="center" vertical="center" wrapText="1"/>
    </xf>
    <xf numFmtId="0" fontId="41" fillId="0" borderId="15" xfId="0" applyFont="1" applyBorder="1" applyAlignment="1">
      <alignment horizontal="center" vertical="center" wrapText="1"/>
    </xf>
    <xf numFmtId="49" fontId="38" fillId="0" borderId="10" xfId="6" applyNumberFormat="1" applyAlignment="1"/>
    <xf numFmtId="0" fontId="5" fillId="0" borderId="0" xfId="1" applyAlignment="1">
      <alignment horizontal="left" vertical="center"/>
    </xf>
    <xf numFmtId="0" fontId="5" fillId="0" borderId="0" xfId="1" applyAlignment="1" applyProtection="1">
      <alignment horizontal="left" vertical="center"/>
    </xf>
    <xf numFmtId="166" fontId="4" fillId="2" borderId="3" xfId="2" applyNumberFormat="1" applyFont="1" applyFill="1" applyBorder="1" applyAlignment="1">
      <alignment horizontal="center" vertical="center" wrapText="1"/>
    </xf>
    <xf numFmtId="0" fontId="5" fillId="0" borderId="0" xfId="1" applyAlignment="1">
      <alignment horizontal="left" vertical="top"/>
    </xf>
    <xf numFmtId="166" fontId="6" fillId="2" borderId="4" xfId="2" applyNumberFormat="1" applyFont="1" applyFill="1" applyBorder="1" applyAlignment="1">
      <alignment horizontal="center" vertical="center" wrapText="1"/>
    </xf>
  </cellXfs>
  <cellStyles count="8">
    <cellStyle name="Comma" xfId="4" builtinId="3"/>
    <cellStyle name="Comma 6" xfId="3" xr:uid="{E8745CA0-B4F1-4A47-8647-1CC31CD0F816}"/>
    <cellStyle name="Currency" xfId="5" builtinId="4"/>
    <cellStyle name="Heading 1" xfId="6" builtinId="16" customBuiltin="1"/>
    <cellStyle name="Heading 2" xfId="7" builtinId="17" customBuiltin="1"/>
    <cellStyle name="Hyperlink" xfId="1" builtinId="8"/>
    <cellStyle name="Normal" xfId="0" builtinId="0" customBuiltin="1"/>
    <cellStyle name="Normal 4" xfId="2" xr:uid="{011A1262-A011-4C38-ABD2-7F38B5ECAEC5}"/>
  </cellStyles>
  <dxfs count="11">
    <dxf>
      <fill>
        <patternFill patternType="solid">
          <bgColor theme="9" tint="0.39994506668294322"/>
        </patternFill>
      </fill>
    </dxf>
    <dxf>
      <fill>
        <patternFill patternType="solid">
          <bgColor theme="9" tint="0.39994506668294322"/>
        </patternFill>
      </fill>
    </dxf>
    <dxf>
      <fill>
        <patternFill patternType="solid">
          <bgColor theme="9" tint="0.39994506668294322"/>
        </patternFill>
      </fill>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border diagonalUp="0" diagonalDown="0">
        <left style="thin">
          <color theme="1"/>
        </left>
        <right style="thin">
          <color theme="1"/>
        </right>
        <top style="thin">
          <color theme="1"/>
        </top>
        <bottom/>
        <vertical/>
        <horizontal/>
      </border>
    </dxf>
    <dxf>
      <font>
        <strike val="0"/>
        <outline val="0"/>
        <shadow val="0"/>
        <u val="none"/>
        <vertAlign val="baseline"/>
        <sz val="16"/>
        <color theme="1"/>
        <name val="Arial"/>
        <family val="2"/>
        <scheme val="none"/>
      </font>
      <alignment horizontal="general" vertical="top" textRotation="0" wrapText="1" indent="0" justifyLastLine="0" shrinkToFit="0" readingOrder="0"/>
      <border diagonalUp="0" diagonalDown="0">
        <left style="thin">
          <color theme="1"/>
        </left>
        <right/>
        <top style="thin">
          <color theme="1"/>
        </top>
        <bottom/>
        <vertical/>
        <horizontal/>
      </border>
      <protection locked="1" hidden="0"/>
    </dxf>
    <dxf>
      <alignment horizontal="center" vertical="top" textRotation="0" wrapText="1" indent="0" justifyLastLine="0" shrinkToFit="0" readingOrder="0"/>
      <border diagonalUp="0" diagonalDown="0" outline="0">
        <left/>
        <right style="thin">
          <color theme="1"/>
        </right>
        <top style="thin">
          <color theme="1"/>
        </top>
        <bottom style="thin">
          <color theme="1"/>
        </bottom>
      </border>
      <protection locked="0" hidden="0"/>
    </dxf>
    <dxf>
      <border>
        <top style="thin">
          <color theme="1"/>
        </top>
      </border>
    </dxf>
    <dxf>
      <border diagonalUp="0" diagonalDown="0">
        <left style="thin">
          <color theme="1"/>
        </left>
        <right style="thin">
          <color theme="1"/>
        </right>
        <top style="thin">
          <color theme="1"/>
        </top>
        <bottom style="thin">
          <color theme="1"/>
        </bottom>
      </border>
    </dxf>
    <dxf>
      <alignment horizontal="general" vertical="top" textRotation="0" wrapText="1" indent="0" justifyLastLine="0" shrinkToFit="0" readingOrder="0"/>
      <protection locked="1" hidden="0"/>
    </dxf>
    <dxf>
      <border>
        <bottom style="thin">
          <color theme="1"/>
        </bottom>
      </border>
    </dxf>
    <dxf>
      <font>
        <strike val="0"/>
        <outline val="0"/>
        <shadow val="0"/>
        <vertAlign val="baseline"/>
        <sz val="11"/>
        <color theme="0"/>
        <name val="Aptos Narrow"/>
        <family val="2"/>
        <scheme val="minor"/>
      </font>
      <alignment horizontal="center" vertical="center" textRotation="0" wrapText="1" indent="0" justifyLastLine="0" shrinkToFit="0" readingOrder="0"/>
      <border diagonalUp="0" diagonalDown="0" outline="0">
        <left style="thin">
          <color theme="1"/>
        </left>
        <right style="thin">
          <color theme="1"/>
        </right>
        <top/>
        <bottom/>
      </border>
      <protection locked="1" hidden="0"/>
    </dxf>
  </dxfs>
  <tableStyles count="1" defaultTableStyle="TableStyleMedium2" defaultPivotStyle="PivotStyleMedium9">
    <tableStyle name="Invisible" pivot="0" table="0" count="0" xr9:uid="{7CF6381C-422E-4152-A671-9BA306625B22}"/>
  </tableStyles>
  <colors>
    <mruColors>
      <color rgb="FF3333CC"/>
      <color rgb="FF747474"/>
      <color rgb="FFFFFFCC"/>
      <color rgb="FF50505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101599</xdr:rowOff>
    </xdr:from>
    <xdr:to>
      <xdr:col>3</xdr:col>
      <xdr:colOff>4482</xdr:colOff>
      <xdr:row>7</xdr:row>
      <xdr:rowOff>33617</xdr:rowOff>
    </xdr:to>
    <xdr:sp macro="" textlink="">
      <xdr:nvSpPr>
        <xdr:cNvPr id="2" name="TextBox 788">
          <a:extLst>
            <a:ext uri="{FF2B5EF4-FFF2-40B4-BE49-F238E27FC236}">
              <a16:creationId xmlns:a16="http://schemas.microsoft.com/office/drawing/2014/main" id="{7E19CB48-0C03-4219-A0D3-A6C5B8ACB942}"/>
            </a:ext>
          </a:extLst>
        </xdr:cNvPr>
        <xdr:cNvSpPr txBox="1"/>
      </xdr:nvSpPr>
      <xdr:spPr>
        <a:xfrm>
          <a:off x="142875" y="101599"/>
          <a:ext cx="15234957" cy="13321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latin typeface="Arial" panose="020B0604020202020204" pitchFamily="34" charset="0"/>
              <a:cs typeface="Arial" panose="020B0604020202020204" pitchFamily="34" charset="0"/>
            </a:rPr>
            <a:t>Guidance</a:t>
          </a:r>
          <a:r>
            <a:rPr lang="en-CA" sz="1200">
              <a:latin typeface="Arial" panose="020B0604020202020204" pitchFamily="34" charset="0"/>
              <a:cs typeface="Arial" panose="020B0604020202020204" pitchFamily="34" charset="0"/>
            </a:rPr>
            <a:t>:</a:t>
          </a:r>
        </a:p>
        <a:p>
          <a:r>
            <a:rPr lang="en-CA" sz="1200">
              <a:latin typeface="Arial" panose="020B0604020202020204" pitchFamily="34" charset="0"/>
              <a:cs typeface="Arial" panose="020B0604020202020204" pitchFamily="34" charset="0"/>
            </a:rPr>
            <a:t>Please note that this table</a:t>
          </a:r>
          <a:r>
            <a:rPr lang="en-CA" sz="1200" baseline="0">
              <a:latin typeface="Arial" panose="020B0604020202020204" pitchFamily="34" charset="0"/>
              <a:cs typeface="Arial" panose="020B0604020202020204" pitchFamily="34" charset="0"/>
            </a:rPr>
            <a:t> is a guide only, based on salaries in effect on November 4, 2025 and is subject to change. If your classification group and level is not in the table, or you would like to discuss your options, please contact your Human Resources Advisor.</a:t>
          </a:r>
        </a:p>
        <a:p>
          <a:endParaRPr lang="en-CA" sz="1200" baseline="0">
            <a:latin typeface="Arial" panose="020B0604020202020204" pitchFamily="34" charset="0"/>
            <a:cs typeface="Arial" panose="020B0604020202020204" pitchFamily="34" charset="0"/>
          </a:endParaRPr>
        </a:p>
        <a:p>
          <a:r>
            <a:rPr lang="en-CA" sz="1200" baseline="0">
              <a:latin typeface="Arial" panose="020B0604020202020204" pitchFamily="34" charset="0"/>
              <a:cs typeface="Arial" panose="020B0604020202020204" pitchFamily="34" charset="0"/>
            </a:rPr>
            <a:t>The opting or surplus employee moving into the unaffected position must meet the requirements for deployment / appointment to the position including language, education and occupational certification (if applicable). Opting employees with expired SLE results being deployed / appointed to bilingual positions, will have 12 months to obtain valid SLE test results that meet the linguistic profile of their new position. </a:t>
          </a:r>
          <a:endParaRPr lang="en-CA" sz="1200">
            <a:latin typeface="Arial" panose="020B0604020202020204" pitchFamily="34" charset="0"/>
            <a:cs typeface="Arial" panose="020B0604020202020204" pitchFamily="34" charset="0"/>
          </a:endParaRPr>
        </a:p>
      </xdr:txBody>
    </xdr:sp>
    <xdr:clientData/>
  </xdr:twoCellAnchor>
  <xdr:twoCellAnchor>
    <xdr:from>
      <xdr:col>0</xdr:col>
      <xdr:colOff>142876</xdr:colOff>
      <xdr:row>7</xdr:row>
      <xdr:rowOff>134473</xdr:rowOff>
    </xdr:from>
    <xdr:to>
      <xdr:col>3</xdr:col>
      <xdr:colOff>2241</xdr:colOff>
      <xdr:row>14</xdr:row>
      <xdr:rowOff>126068</xdr:rowOff>
    </xdr:to>
    <xdr:sp macro="" textlink="">
      <xdr:nvSpPr>
        <xdr:cNvPr id="3" name="TextBox 425">
          <a:extLst>
            <a:ext uri="{FF2B5EF4-FFF2-40B4-BE49-F238E27FC236}">
              <a16:creationId xmlns:a16="http://schemas.microsoft.com/office/drawing/2014/main" id="{77B3F92E-E5B0-4B86-8948-930D245ED5E8}"/>
            </a:ext>
          </a:extLst>
        </xdr:cNvPr>
        <xdr:cNvSpPr txBox="1"/>
      </xdr:nvSpPr>
      <xdr:spPr>
        <a:xfrm>
          <a:off x="142876" y="1534648"/>
          <a:ext cx="15232715" cy="13917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a:solidFill>
                <a:schemeClr val="dk1"/>
              </a:solidFill>
              <a:effectLst/>
              <a:latin typeface="Arial" panose="020B0604020202020204" pitchFamily="34" charset="0"/>
              <a:ea typeface="+mn-ea"/>
              <a:cs typeface="Arial" panose="020B0604020202020204" pitchFamily="34" charset="0"/>
            </a:rPr>
            <a:t>Notes:</a:t>
          </a:r>
        </a:p>
        <a:p>
          <a:r>
            <a:rPr lang="en-CA" sz="1200">
              <a:solidFill>
                <a:schemeClr val="dk1"/>
              </a:solidFill>
              <a:effectLst/>
              <a:latin typeface="Arial" panose="020B0604020202020204" pitchFamily="34" charset="0"/>
              <a:ea typeface="+mn-ea"/>
              <a:cs typeface="Arial" panose="020B0604020202020204" pitchFamily="34" charset="0"/>
            </a:rPr>
            <a:t>• This equivalency table, for the purposes of alternation as per 6.3.9 of the Work Force Adjustment Directive</a:t>
          </a:r>
          <a:r>
            <a:rPr lang="en-CA" sz="1200" baseline="0">
              <a:solidFill>
                <a:schemeClr val="dk1"/>
              </a:solidFill>
              <a:effectLst/>
              <a:latin typeface="Arial" panose="020B0604020202020204" pitchFamily="34" charset="0"/>
              <a:ea typeface="+mn-ea"/>
              <a:cs typeface="Arial" panose="020B0604020202020204" pitchFamily="34" charset="0"/>
            </a:rPr>
            <a:t>,</a:t>
          </a:r>
          <a:r>
            <a:rPr lang="en-CA" sz="1200">
              <a:solidFill>
                <a:schemeClr val="dk1"/>
              </a:solidFill>
              <a:effectLst/>
              <a:latin typeface="Arial" panose="020B0604020202020204" pitchFamily="34" charset="0"/>
              <a:ea typeface="+mn-ea"/>
              <a:cs typeface="Arial" panose="020B0604020202020204" pitchFamily="34" charset="0"/>
            </a:rPr>
            <a:t> is</a:t>
          </a:r>
          <a:r>
            <a:rPr lang="en-CA" sz="1200" baseline="0">
              <a:solidFill>
                <a:schemeClr val="dk1"/>
              </a:solidFill>
              <a:effectLst/>
              <a:latin typeface="Arial" panose="020B0604020202020204" pitchFamily="34" charset="0"/>
              <a:ea typeface="+mn-ea"/>
              <a:cs typeface="Arial" panose="020B0604020202020204" pitchFamily="34" charset="0"/>
            </a:rPr>
            <a:t> intended</a:t>
          </a:r>
          <a:r>
            <a:rPr lang="en-CA" sz="1200">
              <a:solidFill>
                <a:schemeClr val="dk1"/>
              </a:solidFill>
              <a:effectLst/>
              <a:latin typeface="Arial" panose="020B0604020202020204" pitchFamily="34" charset="0"/>
              <a:ea typeface="+mn-ea"/>
              <a:cs typeface="Arial" panose="020B0604020202020204" pitchFamily="34" charset="0"/>
            </a:rPr>
            <a:t> to compare occupational groups and levels that have similar maximum annual salaries within a 6% salary difference above or below each occupational group and level.</a:t>
          </a:r>
        </a:p>
        <a:p>
          <a:r>
            <a:rPr lang="en-CA" sz="1200">
              <a:solidFill>
                <a:schemeClr val="dk1"/>
              </a:solidFill>
              <a:effectLst/>
              <a:latin typeface="Arial" panose="020B0604020202020204" pitchFamily="34" charset="0"/>
              <a:ea typeface="+mn-ea"/>
              <a:cs typeface="Arial" panose="020B0604020202020204" pitchFamily="34" charset="0"/>
            </a:rPr>
            <a:t>• The</a:t>
          </a:r>
          <a:r>
            <a:rPr lang="en-CA" sz="1200" baseline="0">
              <a:solidFill>
                <a:schemeClr val="dk1"/>
              </a:solidFill>
              <a:effectLst/>
              <a:latin typeface="Arial" panose="020B0604020202020204" pitchFamily="34" charset="0"/>
              <a:ea typeface="+mn-ea"/>
              <a:cs typeface="Arial" panose="020B0604020202020204" pitchFamily="34" charset="0"/>
            </a:rPr>
            <a:t> </a:t>
          </a:r>
          <a:r>
            <a:rPr lang="en-CA" sz="1200">
              <a:solidFill>
                <a:schemeClr val="dk1"/>
              </a:solidFill>
              <a:effectLst/>
              <a:latin typeface="Arial" panose="020B0604020202020204" pitchFamily="34" charset="0"/>
              <a:ea typeface="+mn-ea"/>
              <a:cs typeface="Arial" panose="020B0604020202020204" pitchFamily="34" charset="0"/>
            </a:rPr>
            <a:t>maximum salaries for each occupational group and level are based on the most recent effective dates approved by the Treasury Board. These salaries do not include bilingual bonuses, performance pay or other allowances.</a:t>
          </a:r>
        </a:p>
        <a:p>
          <a:r>
            <a:rPr lang="en-CA" sz="1200">
              <a:solidFill>
                <a:schemeClr val="dk1"/>
              </a:solidFill>
              <a:effectLst/>
              <a:latin typeface="Arial" panose="020B0604020202020204" pitchFamily="34" charset="0"/>
              <a:ea typeface="+mn-ea"/>
              <a:cs typeface="Arial" panose="020B0604020202020204" pitchFamily="34" charset="0"/>
            </a:rPr>
            <a:t>• Where required, the maximum annual salaries for certain occupational groups and levels were calculated using the hourly rates of pay identified within the corresponding collective agreements (e.g., GL-MAN).</a:t>
          </a:r>
        </a:p>
        <a:p>
          <a:r>
            <a:rPr lang="en-CA" sz="1200">
              <a:solidFill>
                <a:schemeClr val="dk1"/>
              </a:solidFill>
              <a:effectLst/>
              <a:latin typeface="Arial" panose="020B0604020202020204" pitchFamily="34" charset="0"/>
              <a:ea typeface="+mn-ea"/>
              <a:cs typeface="Arial" panose="020B0604020202020204" pitchFamily="34" charset="0"/>
            </a:rPr>
            <a:t>• Due</a:t>
          </a:r>
          <a:r>
            <a:rPr lang="en-CA" sz="1200" baseline="0">
              <a:solidFill>
                <a:schemeClr val="dk1"/>
              </a:solidFill>
              <a:effectLst/>
              <a:latin typeface="Arial" panose="020B0604020202020204" pitchFamily="34" charset="0"/>
              <a:ea typeface="+mn-ea"/>
              <a:cs typeface="Arial" panose="020B0604020202020204" pitchFamily="34" charset="0"/>
            </a:rPr>
            <a:t> to</a:t>
          </a:r>
          <a:r>
            <a:rPr lang="en-CA" sz="1200">
              <a:solidFill>
                <a:schemeClr val="dk1"/>
              </a:solidFill>
              <a:effectLst/>
              <a:latin typeface="Arial" panose="020B0604020202020204" pitchFamily="34" charset="0"/>
              <a:ea typeface="+mn-ea"/>
              <a:cs typeface="Arial" panose="020B0604020202020204" pitchFamily="34" charset="0"/>
            </a:rPr>
            <a:t> the complexity of certain pay structures (e.g., pay rates differing</a:t>
          </a:r>
          <a:r>
            <a:rPr lang="en-CA" sz="1200" baseline="0">
              <a:solidFill>
                <a:schemeClr val="dk1"/>
              </a:solidFill>
              <a:effectLst/>
              <a:latin typeface="Arial" panose="020B0604020202020204" pitchFamily="34" charset="0"/>
              <a:ea typeface="+mn-ea"/>
              <a:cs typeface="Arial" panose="020B0604020202020204" pitchFamily="34" charset="0"/>
            </a:rPr>
            <a:t> by region</a:t>
          </a:r>
          <a:r>
            <a:rPr lang="en-CA" sz="1200">
              <a:solidFill>
                <a:schemeClr val="dk1"/>
              </a:solidFill>
              <a:effectLst/>
              <a:latin typeface="Arial" panose="020B0604020202020204" pitchFamily="34" charset="0"/>
              <a:ea typeface="+mn-ea"/>
              <a:cs typeface="Arial" panose="020B0604020202020204" pitchFamily="34" charset="0"/>
            </a:rPr>
            <a:t>), the</a:t>
          </a:r>
          <a:r>
            <a:rPr lang="en-CA" sz="1200" baseline="0">
              <a:solidFill>
                <a:schemeClr val="dk1"/>
              </a:solidFill>
              <a:effectLst/>
              <a:latin typeface="Arial" panose="020B0604020202020204" pitchFamily="34" charset="0"/>
              <a:ea typeface="+mn-ea"/>
              <a:cs typeface="Arial" panose="020B0604020202020204" pitchFamily="34" charset="0"/>
            </a:rPr>
            <a:t> equivalent positions for any group and level NOT listed in this table </a:t>
          </a:r>
          <a:r>
            <a:rPr lang="en-CA" sz="1200">
              <a:solidFill>
                <a:schemeClr val="dk1"/>
              </a:solidFill>
              <a:effectLst/>
              <a:latin typeface="Arial" panose="020B0604020202020204" pitchFamily="34" charset="0"/>
              <a:ea typeface="+mn-ea"/>
              <a:cs typeface="Arial" panose="020B0604020202020204" pitchFamily="34" charset="0"/>
            </a:rPr>
            <a:t>will be available upon request.</a:t>
          </a:r>
          <a:endParaRPr lang="en-CA"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1995583</xdr:colOff>
      <xdr:row>3</xdr:row>
      <xdr:rowOff>151854</xdr:rowOff>
    </xdr:from>
    <xdr:to>
      <xdr:col>12</xdr:col>
      <xdr:colOff>438978</xdr:colOff>
      <xdr:row>19</xdr:row>
      <xdr:rowOff>82827</xdr:rowOff>
    </xdr:to>
    <xdr:sp macro="" textlink="">
      <xdr:nvSpPr>
        <xdr:cNvPr id="3" name="TextBox 1">
          <a:extLst>
            <a:ext uri="{FF2B5EF4-FFF2-40B4-BE49-F238E27FC236}">
              <a16:creationId xmlns:a16="http://schemas.microsoft.com/office/drawing/2014/main" id="{5DEBB1EB-14F8-400D-92FE-0213B77545DC}"/>
            </a:ext>
          </a:extLst>
        </xdr:cNvPr>
        <xdr:cNvSpPr txBox="1"/>
      </xdr:nvSpPr>
      <xdr:spPr>
        <a:xfrm>
          <a:off x="10468692" y="1162332"/>
          <a:ext cx="3851938" cy="2978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solidFill>
                <a:srgbClr val="505050"/>
              </a:solidFill>
            </a:rPr>
            <a:t>Legend</a:t>
          </a:r>
          <a:r>
            <a:rPr lang="en-CA" sz="1100">
              <a:solidFill>
                <a:srgbClr val="505050"/>
              </a:solidFill>
            </a:rPr>
            <a:t>:</a:t>
          </a:r>
        </a:p>
        <a:p>
          <a:endParaRPr lang="en-CA" sz="1100">
            <a:solidFill>
              <a:srgbClr val="505050"/>
            </a:solidFill>
          </a:endParaRPr>
        </a:p>
        <a:p>
          <a:r>
            <a:rPr lang="en-CA" sz="1100" baseline="0">
              <a:solidFill>
                <a:sysClr val="windowText" lastClr="000000"/>
              </a:solidFill>
              <a:effectLst>
                <a:glow rad="190500">
                  <a:schemeClr val="accent6">
                    <a:lumMod val="40000"/>
                    <a:lumOff val="60000"/>
                  </a:schemeClr>
                </a:glow>
              </a:effectLst>
            </a:rPr>
            <a:t>1) Green shading </a:t>
          </a:r>
          <a:r>
            <a:rPr lang="en-CA" sz="1100" baseline="0">
              <a:solidFill>
                <a:sysClr val="windowText" lastClr="000000"/>
              </a:solidFill>
            </a:rPr>
            <a:t>= These rows are double checked and this is the correct effective date and max salary.</a:t>
          </a:r>
        </a:p>
        <a:p>
          <a:endParaRPr lang="en-CA" sz="1100" baseline="0">
            <a:solidFill>
              <a:sysClr val="windowText" lastClr="000000"/>
            </a:solidFill>
          </a:endParaRPr>
        </a:p>
        <a:p>
          <a:r>
            <a:rPr lang="en-CA" sz="1100" baseline="0">
              <a:solidFill>
                <a:sysClr val="windowText" lastClr="000000"/>
              </a:solidFill>
            </a:rPr>
            <a:t>2) Positions not inlcuded and available upon request:</a:t>
          </a:r>
        </a:p>
        <a:p>
          <a:r>
            <a:rPr lang="en-CA" sz="1100" baseline="0">
              <a:solidFill>
                <a:sysClr val="windowText" lastClr="000000"/>
              </a:solidFill>
            </a:rPr>
            <a:t>-  ED-EST Elementary and Secondary Teaching positions on a 10-month pay plan</a:t>
          </a:r>
        </a:p>
        <a:p>
          <a:r>
            <a:rPr lang="en-CA" sz="1100" baseline="0">
              <a:solidFill>
                <a:sysClr val="windowText" lastClr="000000"/>
              </a:solidFill>
            </a:rPr>
            <a:t>-  RM RCMP Regular Members and Reservists</a:t>
          </a:r>
        </a:p>
        <a:p>
          <a:r>
            <a:rPr lang="en-CA" sz="1100" baseline="0">
              <a:solidFill>
                <a:sysClr val="windowText" lastClr="000000"/>
              </a:solidFill>
            </a:rPr>
            <a:t>-  Apprenticeships (e.g., GS apprentice)</a:t>
          </a:r>
        </a:p>
        <a:p>
          <a:r>
            <a:rPr lang="en-CA" sz="1100" baseline="0">
              <a:solidFill>
                <a:sysClr val="windowText" lastClr="000000"/>
              </a:solidFill>
            </a:rPr>
            <a:t>-  Supervisory positions (e.g., Lead Hand for Ship Repair West)</a:t>
          </a:r>
        </a:p>
        <a:p>
          <a:endParaRPr lang="en-CA" sz="1100" baseline="0">
            <a:solidFill>
              <a:sysClr val="windowText" lastClr="000000"/>
            </a:solidFill>
          </a:endParaRPr>
        </a:p>
        <a:p>
          <a:r>
            <a:rPr lang="en-CA" sz="1100">
              <a:solidFill>
                <a:sysClr val="windowText" lastClr="000000"/>
              </a:solidFill>
            </a:rPr>
            <a:t>3) Formula to convert hourly wage to annual salary: </a:t>
          </a:r>
        </a:p>
        <a:p>
          <a:pPr lvl="1"/>
          <a:r>
            <a:rPr lang="en-CA" sz="1100">
              <a:solidFill>
                <a:sysClr val="windowText" lastClr="000000"/>
              </a:solidFill>
            </a:rPr>
            <a:t>Hourly rate x 37.5 hours (full time weekly working hours)</a:t>
          </a:r>
          <a:r>
            <a:rPr lang="en-CA" sz="1100" baseline="0">
              <a:solidFill>
                <a:sysClr val="windowText" lastClr="000000"/>
              </a:solidFill>
            </a:rPr>
            <a:t> x </a:t>
          </a:r>
          <a:r>
            <a:rPr lang="en-CA" sz="1100">
              <a:solidFill>
                <a:sysClr val="windowText" lastClr="000000"/>
              </a:solidFill>
            </a:rPr>
            <a:t>52 weeks (total number of work weeks in a year)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423496</xdr:colOff>
      <xdr:row>1</xdr:row>
      <xdr:rowOff>157285</xdr:rowOff>
    </xdr:from>
    <xdr:to>
      <xdr:col>28</xdr:col>
      <xdr:colOff>434975</xdr:colOff>
      <xdr:row>17</xdr:row>
      <xdr:rowOff>123825</xdr:rowOff>
    </xdr:to>
    <xdr:sp macro="" textlink="">
      <xdr:nvSpPr>
        <xdr:cNvPr id="3" name="TextBox 1">
          <a:extLst>
            <a:ext uri="{FF2B5EF4-FFF2-40B4-BE49-F238E27FC236}">
              <a16:creationId xmlns:a16="http://schemas.microsoft.com/office/drawing/2014/main" id="{EAE1701D-9162-4303-878A-DE64B37AB27B}"/>
            </a:ext>
          </a:extLst>
        </xdr:cNvPr>
        <xdr:cNvSpPr txBox="1"/>
      </xdr:nvSpPr>
      <xdr:spPr>
        <a:xfrm>
          <a:off x="10148521" y="709735"/>
          <a:ext cx="3573829" cy="3014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t>Legend</a:t>
          </a:r>
          <a:r>
            <a:rPr lang="en-CA" sz="1100"/>
            <a:t>:</a:t>
          </a:r>
        </a:p>
        <a:p>
          <a:r>
            <a:rPr lang="en-CA" sz="1100" baseline="0">
              <a:solidFill>
                <a:schemeClr val="accent3"/>
              </a:solidFill>
            </a:rPr>
            <a:t>Green font </a:t>
          </a:r>
          <a:r>
            <a:rPr lang="en-CA" sz="1100" baseline="0"/>
            <a:t>= These are double checked and this is the correct  effective date and max salary.</a:t>
          </a:r>
        </a:p>
        <a:p>
          <a:endParaRPr lang="en-CA" sz="1100" baseline="0"/>
        </a:p>
        <a:p>
          <a:r>
            <a:rPr lang="en-CA" sz="1100" baseline="0"/>
            <a:t>Compared to the 2012 table:</a:t>
          </a:r>
        </a:p>
        <a:p>
          <a:endParaRPr lang="en-CA" sz="1100" baseline="0"/>
        </a:p>
        <a:p>
          <a:r>
            <a:rPr lang="en-CA" sz="1100" u="sng" baseline="0"/>
            <a:t>In 2012	Now in 2025</a:t>
          </a:r>
        </a:p>
        <a:p>
          <a:r>
            <a:rPr lang="en-CA" sz="1100" baseline="0"/>
            <a:t>AU	CT-EAV</a:t>
          </a:r>
        </a:p>
        <a:p>
          <a:r>
            <a:rPr lang="en-CA" sz="1100" baseline="0"/>
            <a:t>CS	IT</a:t>
          </a:r>
        </a:p>
        <a:p>
          <a:r>
            <a:rPr lang="en-CA" sz="1100" baseline="0"/>
            <a:t>FI	CT-FIN</a:t>
          </a:r>
        </a:p>
        <a:p>
          <a:r>
            <a:rPr lang="en-CA" sz="1100" baseline="0"/>
            <a:t>PL	EX</a:t>
          </a:r>
        </a:p>
        <a:p>
          <a:endParaRPr lang="en-CA" sz="1100" baseline="0"/>
        </a:p>
        <a:p>
          <a:r>
            <a:rPr lang="en-CA" sz="1100"/>
            <a:t>Formula to convert hourly wage to annual salary: </a:t>
          </a:r>
        </a:p>
        <a:p>
          <a:pPr lvl="1"/>
          <a:r>
            <a:rPr lang="en-CA" sz="1100"/>
            <a:t>Hourly rate x 37.5 hours (full time weekly working hours)</a:t>
          </a:r>
          <a:r>
            <a:rPr lang="en-CA" sz="1100" baseline="0"/>
            <a:t> x </a:t>
          </a:r>
          <a:r>
            <a:rPr lang="en-CA" sz="1100"/>
            <a:t>52.14 weeks (total number of work weeks in a year)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161925</xdr:colOff>
      <xdr:row>1</xdr:row>
      <xdr:rowOff>76200</xdr:rowOff>
    </xdr:from>
    <xdr:to>
      <xdr:col>16</xdr:col>
      <xdr:colOff>95250</xdr:colOff>
      <xdr:row>13</xdr:row>
      <xdr:rowOff>19050</xdr:rowOff>
    </xdr:to>
    <xdr:sp macro="" textlink="">
      <xdr:nvSpPr>
        <xdr:cNvPr id="2" name="TextBox 1">
          <a:extLst>
            <a:ext uri="{FF2B5EF4-FFF2-40B4-BE49-F238E27FC236}">
              <a16:creationId xmlns:a16="http://schemas.microsoft.com/office/drawing/2014/main" id="{7B37B3AA-A8CF-BAF1-D447-5CBAF8CC475D}"/>
            </a:ext>
          </a:extLst>
        </xdr:cNvPr>
        <xdr:cNvSpPr txBox="1"/>
      </xdr:nvSpPr>
      <xdr:spPr>
        <a:xfrm>
          <a:off x="4019550" y="266700"/>
          <a:ext cx="6638925" cy="222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i="1" u="sng"/>
            <a:t>Note</a:t>
          </a:r>
          <a:r>
            <a:rPr lang="en-CA" sz="2000"/>
            <a:t>: All yellow-highlighted cells in column B reflect 268</a:t>
          </a:r>
          <a:r>
            <a:rPr lang="en-CA" sz="2000" baseline="0"/>
            <a:t> </a:t>
          </a:r>
          <a:r>
            <a:rPr lang="en-CA" sz="2000"/>
            <a:t>positions that would</a:t>
          </a:r>
          <a:r>
            <a:rPr lang="en-CA" sz="2000" baseline="0"/>
            <a:t> be left out of the updated WFA altrnation table if we only inlcuded those positions that were in the old 2012 table.</a:t>
          </a:r>
          <a:endParaRPr lang="en-CA" sz="2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8DA0AA-3BE4-41E6-977E-49ED5888C296}" name="Tableau_outil_de_recherche" displayName="Tableau_outil_de_recherche_1_1" ref="B9:D10" totalsRowShown="0" headerRowDxfId="10" dataDxfId="8" headerRowBorderDxfId="9" tableBorderDxfId="7" totalsRowBorderDxfId="6">
  <autoFilter ref="B9:D10" xr:uid="{A38DA0AA-3BE4-41E6-977E-49ED5888C296}">
    <filterColumn colId="0" hiddenButton="1"/>
    <filterColumn colId="1" hiddenButton="1"/>
    <filterColumn colId="2" hiddenButton="1"/>
  </autoFilter>
  <tableColumns count="3">
    <tableColumn id="1" xr3:uid="{78694A1C-84CC-4730-A34E-FAE1FDC20EA3}" name="Poste de départ_x000a_(groupe et niveau)" dataDxfId="5" dataCellStyle="Normal"/>
    <tableColumn id="2" xr3:uid="{750D9036-8842-4997-8CA6-450897CFD754}" name="Liste des postes équivalents pour échange de postes _x000a_(salaire maximal PLUS  6%)" dataDxfId="4" dataCellStyle="Normal">
      <calculatedColumnFormula>_xlfn.XLOOKUP(B10, '4. Table de référence'!A2:A1297, '4. Table de référence'!B2:B1297, "")</calculatedColumnFormula>
    </tableColumn>
    <tableColumn id="4" xr3:uid="{972DD3D6-B33E-4CCA-AEC6-46B138A0F1BF}" name=" Guide des postes potentiellement équivalents pour échange de postes _x000a_(salaire maximal MOINS 6%)" dataDxfId="3">
      <calculatedColumnFormula>_xlfn.XLOOKUP(B10, '4. Table de référence'!A2:A1297, '4. Table de référence'!C2:C1297, "")</calculatedColumnFormula>
    </tableColumn>
  </tableColumns>
  <tableStyleInfo name="TableStyleMedium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C8A4AC1-4F60-489C-8DA2-4B0C4E5548BD}" name="Tableau_groupe_professionnel" displayName="Tableau_groupe_professionnel" ref="B3:B91" totalsRowShown="0" headerRowCellStyle="Normal" dataCellStyle="Normal">
  <autoFilter ref="B3:B91" xr:uid="{52567884-C2A3-4C26-9DC4-8B0B7E4CE96F}"/>
  <sortState xmlns:xlrd2="http://schemas.microsoft.com/office/spreadsheetml/2017/richdata2" ref="B4:B91">
    <sortCondition ref="B3:B91"/>
  </sortState>
  <tableColumns count="1">
    <tableColumn id="1" xr3:uid="{F74BBE93-CE3A-4DA8-B432-4CB0E68D22E5}" name="Groupe professionnel" dataCellStyle="Normal"/>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canada.ca/fr/secretariat-conseil-tresor/services/remuneration/taux-remuneration/taux-remuneration-employes-fonction-publiqu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6" Type="http://schemas.openxmlformats.org/officeDocument/2006/relationships/hyperlink" Target="https://www.canada.ca/en/treasury-board-secretariat/topics/pay/collective-agreements/sh.html" TargetMode="External"/><Relationship Id="rId21" Type="http://schemas.openxmlformats.org/officeDocument/2006/relationships/hyperlink" Target="https://www.canada.ca/en/treasury-board-secretariat/topics/pay/collective-agreements/tc.html" TargetMode="External"/><Relationship Id="rId42" Type="http://schemas.openxmlformats.org/officeDocument/2006/relationships/hyperlink" Target="https://www.canada.ca/en/treasury-board-secretariat/topics/pay/collective-agreements/pa.html" TargetMode="External"/><Relationship Id="rId47" Type="http://schemas.openxmlformats.org/officeDocument/2006/relationships/hyperlink" Target="https://www.canada.ca/en/treasury-board-secretariat/topics/pay/collective-agreements/cx.html" TargetMode="External"/><Relationship Id="rId63" Type="http://schemas.openxmlformats.org/officeDocument/2006/relationships/hyperlink" Target="https://www.canada.ca/en/treasury-board-secretariat/topics/pay/collective-agreements/sh.html" TargetMode="External"/><Relationship Id="rId68" Type="http://schemas.openxmlformats.org/officeDocument/2006/relationships/hyperlink" Target="https://www.canada.ca/en/treasury-board-secretariat/topics/pay/collective-agreements/srw.html" TargetMode="External"/><Relationship Id="rId84" Type="http://schemas.openxmlformats.org/officeDocument/2006/relationships/hyperlink" Target="https://www.canada.ca/en/treasury-board-secretariat/topics/pay/collective-agreements/sv.html" TargetMode="External"/><Relationship Id="rId89" Type="http://schemas.openxmlformats.org/officeDocument/2006/relationships/hyperlink" Target="https://www.canada.ca/en/treasury-board-secretariat/topics/pay/collective-agreements/sh.html" TargetMode="External"/><Relationship Id="rId16" Type="http://schemas.openxmlformats.org/officeDocument/2006/relationships/hyperlink" Target="https://www.canada.ca/en/treasury-board-secretariat/topics/pay/collective-agreements/eb.html" TargetMode="External"/><Relationship Id="rId11" Type="http://schemas.openxmlformats.org/officeDocument/2006/relationships/hyperlink" Target="https://www.canada.ca/en/treasury-board-secretariat/topics/pay/collective-agreements/tc.html" TargetMode="External"/><Relationship Id="rId32" Type="http://schemas.openxmlformats.org/officeDocument/2006/relationships/hyperlink" Target="https://www.canada.ca/en/treasury-board-secretariat/topics/pay/collective-agreements/pa.html" TargetMode="External"/><Relationship Id="rId37" Type="http://schemas.openxmlformats.org/officeDocument/2006/relationships/hyperlink" Target="https://www.canada.ca/en/treasury-board-secretariat/topics/pay/collective-agreements/nr.html" TargetMode="External"/><Relationship Id="rId53" Type="http://schemas.openxmlformats.org/officeDocument/2006/relationships/hyperlink" Target="https://www.canada.ca/en/treasury-board-secretariat/topics/pay/collective-agreements/ao.html" TargetMode="External"/><Relationship Id="rId58" Type="http://schemas.openxmlformats.org/officeDocument/2006/relationships/hyperlink" Target="https://www.canada.ca/en/treasury-board-secretariat/topics/pay/collective-agreements/sv.html" TargetMode="External"/><Relationship Id="rId74" Type="http://schemas.openxmlformats.org/officeDocument/2006/relationships/hyperlink" Target="https://www.canada.ca/en/treasury-board-secretariat/topics/pay/collective-agreements/sv.html" TargetMode="External"/><Relationship Id="rId79" Type="http://schemas.openxmlformats.org/officeDocument/2006/relationships/hyperlink" Target="https://www.canada.ca/en/treasury-board-secretariat/topics/pay/collective-agreements/re.html" TargetMode="External"/><Relationship Id="rId5" Type="http://schemas.openxmlformats.org/officeDocument/2006/relationships/hyperlink" Target="https://www.canada.ca/en/treasury-board-secretariat/topics/pay/collective-agreements/re.html" TargetMode="External"/><Relationship Id="rId90" Type="http://schemas.openxmlformats.org/officeDocument/2006/relationships/hyperlink" Target="https://www.canada.ca/en/treasury-board-secretariat/topics/pay/collective-agreements/nr.html" TargetMode="External"/><Relationship Id="rId22" Type="http://schemas.openxmlformats.org/officeDocument/2006/relationships/hyperlink" Target="https://www.canada.ca/en/treasury-board-secretariat/topics/pay/collective-agreements/sh.html" TargetMode="External"/><Relationship Id="rId27" Type="http://schemas.openxmlformats.org/officeDocument/2006/relationships/hyperlink" Target="https://www.canada.ca/en/treasury-board-secretariat/topics/pay/collective-agreements/cp.html" TargetMode="External"/><Relationship Id="rId43" Type="http://schemas.openxmlformats.org/officeDocument/2006/relationships/hyperlink" Target="https://www.canada.ca/en/treasury-board-secretariat/topics/pay/collective-agreements/cp.html" TargetMode="External"/><Relationship Id="rId48" Type="http://schemas.openxmlformats.org/officeDocument/2006/relationships/hyperlink" Target="https://www.canada.ca/en/treasury-board-secretariat/topics/pay/collective-agreements/pa.html" TargetMode="External"/><Relationship Id="rId64" Type="http://schemas.openxmlformats.org/officeDocument/2006/relationships/hyperlink" Target="https://www.canada.ca/en/treasury-board-secretariat/topics/pay/collective-agreements/src.html" TargetMode="External"/><Relationship Id="rId69" Type="http://schemas.openxmlformats.org/officeDocument/2006/relationships/hyperlink" Target="https://www.canada.ca/en/treasury-board-secretariat/topics/pay/collective-agreements/sv.html" TargetMode="External"/><Relationship Id="rId8" Type="http://schemas.openxmlformats.org/officeDocument/2006/relationships/hyperlink" Target="https://www.canada.ca/en/treasury-board-secretariat/topics/pay/collective-agreements/sp.html" TargetMode="External"/><Relationship Id="rId51" Type="http://schemas.openxmlformats.org/officeDocument/2006/relationships/hyperlink" Target="https://www.canada.ca/en/treasury-board-secretariat/topics/pay/collective-agreements/re.html" TargetMode="External"/><Relationship Id="rId72" Type="http://schemas.openxmlformats.org/officeDocument/2006/relationships/hyperlink" Target="https://www.canada.ca/en/treasury-board-secretariat/topics/pay/collective-agreements/fb.html" TargetMode="External"/><Relationship Id="rId80" Type="http://schemas.openxmlformats.org/officeDocument/2006/relationships/hyperlink" Target="https://www.canada.ca/en/treasury-board-secretariat/topics/pay/collective-agreements/pa.html" TargetMode="External"/><Relationship Id="rId85" Type="http://schemas.openxmlformats.org/officeDocument/2006/relationships/hyperlink" Target="https://www.canada.ca/en/treasury-board-secretariat/topics/pay/collective-agreements/sv.html" TargetMode="External"/><Relationship Id="rId93" Type="http://schemas.openxmlformats.org/officeDocument/2006/relationships/drawing" Target="../drawings/drawing2.xml"/><Relationship Id="rId3" Type="http://schemas.openxmlformats.org/officeDocument/2006/relationships/hyperlink" Target="https://www.canada.ca/en/treasury-board-secretariat/topics/pay/collective-agreements/ec.html" TargetMode="External"/><Relationship Id="rId12" Type="http://schemas.openxmlformats.org/officeDocument/2006/relationships/hyperlink" Target="https://www.canada.ca/en/treasury-board-secretariat/topics/pay/collective-agreements/tc.html" TargetMode="External"/><Relationship Id="rId17" Type="http://schemas.openxmlformats.org/officeDocument/2006/relationships/hyperlink" Target="https://www.canada.ca/en/treasury-board-secretariat/topics/pay/collective-agreements/tc.html" TargetMode="External"/><Relationship Id="rId25" Type="http://schemas.openxmlformats.org/officeDocument/2006/relationships/hyperlink" Target="https://www.canada.ca/en/treasury-board-secretariat/topics/pay/collective-agreements/tc.html" TargetMode="External"/><Relationship Id="rId33" Type="http://schemas.openxmlformats.org/officeDocument/2006/relationships/hyperlink" Target="https://www.canada.ca/en/treasury-board-secretariat/topics/pay/collective-agreements/sv.html" TargetMode="External"/><Relationship Id="rId38" Type="http://schemas.openxmlformats.org/officeDocument/2006/relationships/hyperlink" Target="https://www.canada.ca/en/treasury-board-secretariat/topics/pay/collective-agreements/eb.html" TargetMode="External"/><Relationship Id="rId46" Type="http://schemas.openxmlformats.org/officeDocument/2006/relationships/hyperlink" Target="https://www.canada.ca/en/treasury-board-secretariat/topics/pay/collective-agreements/ct.html" TargetMode="External"/><Relationship Id="rId59" Type="http://schemas.openxmlformats.org/officeDocument/2006/relationships/hyperlink" Target="https://www.canada.ca/en/treasury-board-secretariat/topics/pay/collective-agreements/po.html" TargetMode="External"/><Relationship Id="rId67" Type="http://schemas.openxmlformats.org/officeDocument/2006/relationships/hyperlink" Target="https://www.canada.ca/en/treasury-board-secretariat/topics/pay/collective-agreements/ro.html" TargetMode="External"/><Relationship Id="rId20" Type="http://schemas.openxmlformats.org/officeDocument/2006/relationships/hyperlink" Target="https://www.canada.ca/en/treasury-board-secretariat/topics/pay/collective-agreements/tr.html" TargetMode="External"/><Relationship Id="rId41" Type="http://schemas.openxmlformats.org/officeDocument/2006/relationships/hyperlink" Target="https://www.canada.ca/en/treasury-board-secretariat/topics/pay/collective-agreements/sp.html" TargetMode="External"/><Relationship Id="rId54" Type="http://schemas.openxmlformats.org/officeDocument/2006/relationships/hyperlink" Target="https://www.canada.ca/en/treasury-board-secretariat/topics/pay/collective-agreements/ao.html" TargetMode="External"/><Relationship Id="rId62" Type="http://schemas.openxmlformats.org/officeDocument/2006/relationships/hyperlink" Target="https://www.canada.ca/en/treasury-board-secretariat/topics/pay/collective-agreements/sh.html" TargetMode="External"/><Relationship Id="rId70" Type="http://schemas.openxmlformats.org/officeDocument/2006/relationships/hyperlink" Target="https://www.canada.ca/en/treasury-board-secretariat/topics/pay/collective-agreements/sv.html" TargetMode="External"/><Relationship Id="rId75" Type="http://schemas.openxmlformats.org/officeDocument/2006/relationships/hyperlink" Target="https://www.canada.ca/en/treasury-board-secretariat/services/pay/rates-pay/rates-pay-unrepresented-senior-excluded-employees/pm.html" TargetMode="External"/><Relationship Id="rId83" Type="http://schemas.openxmlformats.org/officeDocument/2006/relationships/hyperlink" Target="https://www.canada.ca/en/treasury-board-secretariat/topics/pay/collective-agreements/sv.html" TargetMode="External"/><Relationship Id="rId88" Type="http://schemas.openxmlformats.org/officeDocument/2006/relationships/hyperlink" Target="https://www.canada.ca/en/treasury-board-secretariat/topics/pay/collective-agreements/so.html" TargetMode="External"/><Relationship Id="rId91" Type="http://schemas.openxmlformats.org/officeDocument/2006/relationships/hyperlink" Target="https://www.canada.ca/en/treasury-board-secretariat/topics/pay/collective-agreements/sp.html" TargetMode="External"/><Relationship Id="rId1" Type="http://schemas.openxmlformats.org/officeDocument/2006/relationships/hyperlink" Target="https://www.canada.ca/en/treasury-board-secretariat/topics/pay/collective-agreements/ct.html" TargetMode="External"/><Relationship Id="rId6" Type="http://schemas.openxmlformats.org/officeDocument/2006/relationships/hyperlink" Target="https://www.canada.ca/en/treasury-board-secretariat/topics/pay/collective-agreements/sp.html" TargetMode="External"/><Relationship Id="rId15" Type="http://schemas.openxmlformats.org/officeDocument/2006/relationships/hyperlink" Target="https://www.canada.ca/en/treasury-board-secretariat/topics/pay/collective-agreements/sv.html" TargetMode="External"/><Relationship Id="rId23" Type="http://schemas.openxmlformats.org/officeDocument/2006/relationships/hyperlink" Target="https://www.canada.ca/en/treasury-board-secretariat/topics/pay/collective-agreements/sh.html" TargetMode="External"/><Relationship Id="rId28" Type="http://schemas.openxmlformats.org/officeDocument/2006/relationships/hyperlink" Target="https://www.canada.ca/en/treasury-board-secretariat/topics/pay/collective-agreements/sp.html" TargetMode="External"/><Relationship Id="rId36" Type="http://schemas.openxmlformats.org/officeDocument/2006/relationships/hyperlink" Target="https://www.canada.ca/en/treasury-board-secretariat/topics/pay/collective-agreements/sp.html" TargetMode="External"/><Relationship Id="rId49" Type="http://schemas.openxmlformats.org/officeDocument/2006/relationships/hyperlink" Target="https://www.canada.ca/en/treasury-board-secretariat/topics/pay/collective-agreements/pa.html" TargetMode="External"/><Relationship Id="rId57" Type="http://schemas.openxmlformats.org/officeDocument/2006/relationships/hyperlink" Target="https://www.canada.ca/en/treasury-board-secretariat/topics/pay/collective-agreements/eb.html" TargetMode="External"/><Relationship Id="rId10" Type="http://schemas.openxmlformats.org/officeDocument/2006/relationships/hyperlink" Target="https://www.canada.ca/en/treasury-board-secretariat/topics/pay/collective-agreements/pa.html" TargetMode="External"/><Relationship Id="rId31" Type="http://schemas.openxmlformats.org/officeDocument/2006/relationships/hyperlink" Target="https://www.canada.ca/en/treasury-board-secretariat/topics/pay/collective-agreements/it.html" TargetMode="External"/><Relationship Id="rId44" Type="http://schemas.openxmlformats.org/officeDocument/2006/relationships/hyperlink" Target="https://www.canada.ca/en/treasury-board-secretariat/topics/pay/collective-agreements/pa.html" TargetMode="External"/><Relationship Id="rId52" Type="http://schemas.openxmlformats.org/officeDocument/2006/relationships/hyperlink" Target="https://www.canada.ca/en/treasury-board-secretariat/topics/pay/collective-agreements/ai.html" TargetMode="External"/><Relationship Id="rId60" Type="http://schemas.openxmlformats.org/officeDocument/2006/relationships/hyperlink" Target="https://www.canada.ca/en/treasury-board-secretariat/topics/pay/collective-agreements/sv.html" TargetMode="External"/><Relationship Id="rId65" Type="http://schemas.openxmlformats.org/officeDocument/2006/relationships/hyperlink" Target="https://www.canada.ca/en/treasury-board-secretariat/topics/pay/collective-agreements/po.html" TargetMode="External"/><Relationship Id="rId73" Type="http://schemas.openxmlformats.org/officeDocument/2006/relationships/hyperlink" Target="https://www.canada.ca/en/treasury-board-secretariat/topics/pay/collective-agreements/fs.html" TargetMode="External"/><Relationship Id="rId78" Type="http://schemas.openxmlformats.org/officeDocument/2006/relationships/hyperlink" Target="https://www.canada.ca/en/treasury-board-secretariat/topics/pay/collective-agreements/pa.html" TargetMode="External"/><Relationship Id="rId81" Type="http://schemas.openxmlformats.org/officeDocument/2006/relationships/hyperlink" Target="https://www.canada.ca/en/treasury-board-secretariat/topics/pay/collective-agreements/srw.html" TargetMode="External"/><Relationship Id="rId86" Type="http://schemas.openxmlformats.org/officeDocument/2006/relationships/hyperlink" Target="https://www.canada.ca/en/treasury-board-secretariat/topics/pay/collective-agreements/sv.html" TargetMode="External"/><Relationship Id="rId4" Type="http://schemas.openxmlformats.org/officeDocument/2006/relationships/hyperlink" Target="https://www.canada.ca/en/treasury-board-secretariat/topics/pay/collective-agreements/re.html" TargetMode="External"/><Relationship Id="rId9" Type="http://schemas.openxmlformats.org/officeDocument/2006/relationships/hyperlink" Target="https://www.canada.ca/en/treasury-board-secretariat/topics/pay/collective-agreements/pa.html" TargetMode="External"/><Relationship Id="rId13" Type="http://schemas.openxmlformats.org/officeDocument/2006/relationships/hyperlink" Target="https://www.canada.ca/en/treasury-board-secretariat/topics/pay/collective-agreements/el.html" TargetMode="External"/><Relationship Id="rId18" Type="http://schemas.openxmlformats.org/officeDocument/2006/relationships/hyperlink" Target="https://www.canada.ca/en/treasury-board-secretariat/topics/pay/collective-agreements/sv.html" TargetMode="External"/><Relationship Id="rId39" Type="http://schemas.openxmlformats.org/officeDocument/2006/relationships/hyperlink" Target="https://www.canada.ca/en/treasury-board-secretariat/topics/pay/collective-agreements/pa.html" TargetMode="External"/><Relationship Id="rId34" Type="http://schemas.openxmlformats.org/officeDocument/2006/relationships/hyperlink" Target="https://www.canada.ca/en/treasury-board-secretariat/topics/pay/collective-agreements/sv.html" TargetMode="External"/><Relationship Id="rId50" Type="http://schemas.openxmlformats.org/officeDocument/2006/relationships/hyperlink" Target="https://www.canada.ca/en/treasury-board-secretariat/topics/pay/collective-agreements/sh.html" TargetMode="External"/><Relationship Id="rId55" Type="http://schemas.openxmlformats.org/officeDocument/2006/relationships/hyperlink" Target="https://www.canada.ca/en/treasury-board-secretariat/topics/pay/collective-agreements/ao.html" TargetMode="External"/><Relationship Id="rId76" Type="http://schemas.openxmlformats.org/officeDocument/2006/relationships/hyperlink" Target="https://www.canada.ca/en/treasury-board-secretariat/services/pay/rates-pay/rates-pay-unrepresented-senior-excluded-employees/pe.html" TargetMode="External"/><Relationship Id="rId7" Type="http://schemas.openxmlformats.org/officeDocument/2006/relationships/hyperlink" Target="https://www.canada.ca/en/treasury-board-secretariat/topics/pay/collective-agreements/pa.html" TargetMode="External"/><Relationship Id="rId71" Type="http://schemas.openxmlformats.org/officeDocument/2006/relationships/hyperlink" Target="https://www.canada.ca/en/treasury-board-secretariat/topics/pay/collective-agreements/sp.html" TargetMode="External"/><Relationship Id="rId92" Type="http://schemas.openxmlformats.org/officeDocument/2006/relationships/printerSettings" Target="../printerSettings/printerSettings3.bin"/><Relationship Id="rId2" Type="http://schemas.openxmlformats.org/officeDocument/2006/relationships/hyperlink" Target="https://www.canada.ca/en/treasury-board-secretariat/topics/pay/collective-agreements/tc.html" TargetMode="External"/><Relationship Id="rId29" Type="http://schemas.openxmlformats.org/officeDocument/2006/relationships/hyperlink" Target="https://www.canada.ca/en/treasury-board-secretariat/topics/pay/collective-agreements/sh.html" TargetMode="External"/><Relationship Id="rId24" Type="http://schemas.openxmlformats.org/officeDocument/2006/relationships/hyperlink" Target="https://www.canada.ca/en/treasury-board-secretariat/topics/pay/collective-agreements/pa.html" TargetMode="External"/><Relationship Id="rId40" Type="http://schemas.openxmlformats.org/officeDocument/2006/relationships/hyperlink" Target="https://www.canada.ca/en/treasury-board-secretariat/topics/pay/collective-agreements/sp.html" TargetMode="External"/><Relationship Id="rId45" Type="http://schemas.openxmlformats.org/officeDocument/2006/relationships/hyperlink" Target="https://www.canada.ca/en/treasury-board-secretariat/topics/pay/collective-agreements/ct.html" TargetMode="External"/><Relationship Id="rId66" Type="http://schemas.openxmlformats.org/officeDocument/2006/relationships/hyperlink" Target="https://www.canada.ca/en/treasury-board-secretariat/topics/pay/collective-agreements/sre.html" TargetMode="External"/><Relationship Id="rId87" Type="http://schemas.openxmlformats.org/officeDocument/2006/relationships/hyperlink" Target="https://www.canada.ca/en/treasury-board-secretariat/topics/pay/collective-agreements/so.html" TargetMode="External"/><Relationship Id="rId61" Type="http://schemas.openxmlformats.org/officeDocument/2006/relationships/hyperlink" Target="https://www.canada.ca/en/treasury-board-secretariat/topics/pay/collective-agreements/sh.html" TargetMode="External"/><Relationship Id="rId82" Type="http://schemas.openxmlformats.org/officeDocument/2006/relationships/hyperlink" Target="https://www.canada.ca/en/treasury-board-secretariat/topics/pay/collective-agreements/sre.html" TargetMode="External"/><Relationship Id="rId19" Type="http://schemas.openxmlformats.org/officeDocument/2006/relationships/hyperlink" Target="https://www.canada.ca/en/treasury-board-secretariat/topics/pay/collective-agreements/ut.html" TargetMode="External"/><Relationship Id="rId14" Type="http://schemas.openxmlformats.org/officeDocument/2006/relationships/hyperlink" Target="https://www.canada.ca/en/treasury-board-secretariat/topics/pay/collective-agreements/eb.html" TargetMode="External"/><Relationship Id="rId30" Type="http://schemas.openxmlformats.org/officeDocument/2006/relationships/hyperlink" Target="https://www.canada.ca/en/treasury-board-secretariat/topics/pay/collective-agreements/lp.html" TargetMode="External"/><Relationship Id="rId35" Type="http://schemas.openxmlformats.org/officeDocument/2006/relationships/hyperlink" Target="https://www.canada.ca/en/treasury-board-secretariat/topics/pay/collective-agreements/sv.html" TargetMode="External"/><Relationship Id="rId56" Type="http://schemas.openxmlformats.org/officeDocument/2006/relationships/hyperlink" Target="https://www.canada.ca/en/treasury-board-secretariat/topics/pay/collective-agreements/nr.html" TargetMode="External"/><Relationship Id="rId77" Type="http://schemas.openxmlformats.org/officeDocument/2006/relationships/hyperlink" Target="https://www.canada.ca/en/treasury-board-secretariat/services/pay/rates-pay/rates-pay-unrepresented-senior-excluded-employees/om.html"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canada.ca/en/treasury-board-secretariat/topics/pay/collective-agreements/tc.html" TargetMode="External"/><Relationship Id="rId18" Type="http://schemas.openxmlformats.org/officeDocument/2006/relationships/hyperlink" Target="https://www.canada.ca/en/treasury-board-secretariat/topics/pay/collective-agreements/sv.html" TargetMode="External"/><Relationship Id="rId26" Type="http://schemas.openxmlformats.org/officeDocument/2006/relationships/hyperlink" Target="https://www.canada.ca/en/treasury-board-secretariat/topics/pay/collective-agreements/sh.html" TargetMode="External"/><Relationship Id="rId39" Type="http://schemas.openxmlformats.org/officeDocument/2006/relationships/hyperlink" Target="https://www.canada.ca/en/treasury-board-secretariat/topics/pay/collective-agreements/it.html" TargetMode="External"/><Relationship Id="rId21" Type="http://schemas.openxmlformats.org/officeDocument/2006/relationships/hyperlink" Target="https://www.canada.ca/en/treasury-board-secretariat/topics/pay/collective-agreements/re.html" TargetMode="External"/><Relationship Id="rId34" Type="http://schemas.openxmlformats.org/officeDocument/2006/relationships/hyperlink" Target="https://www.canada.ca/en/treasury-board-secretariat/topics/pay/collective-agreements/cp.html" TargetMode="External"/><Relationship Id="rId42" Type="http://schemas.openxmlformats.org/officeDocument/2006/relationships/hyperlink" Target="https://www.canada.ca/en/treasury-board-secretariat/topics/pay/collective-agreements/sv.html" TargetMode="External"/><Relationship Id="rId47" Type="http://schemas.openxmlformats.org/officeDocument/2006/relationships/hyperlink" Target="https://www.canada.ca/en/treasury-board-secretariat/topics/pay/collective-agreements/sp.html" TargetMode="External"/><Relationship Id="rId50" Type="http://schemas.openxmlformats.org/officeDocument/2006/relationships/hyperlink" Target="https://www.canada.ca/en/treasury-board-secretariat/topics/pay/collective-agreements/cp.html" TargetMode="External"/><Relationship Id="rId55" Type="http://schemas.openxmlformats.org/officeDocument/2006/relationships/hyperlink" Target="https://www.canada.ca/en/treasury-board-secretariat/topics/pay/collective-agreements/pa.html" TargetMode="External"/><Relationship Id="rId7" Type="http://schemas.openxmlformats.org/officeDocument/2006/relationships/hyperlink" Target="https://www.tbs-sct.canada.ca/agreements-conventions/view-visualiser-eng.aspx?id=3" TargetMode="External"/><Relationship Id="rId2" Type="http://schemas.openxmlformats.org/officeDocument/2006/relationships/hyperlink" Target="https://www.canada.ca/en/treasury-board-secretariat/topics/pay/collective-agreements/tc.html" TargetMode="External"/><Relationship Id="rId16" Type="http://schemas.openxmlformats.org/officeDocument/2006/relationships/hyperlink" Target="https://www.canada.ca/en/treasury-board-secretariat/topics/pay/collective-agreements/eb.html" TargetMode="External"/><Relationship Id="rId29" Type="http://schemas.openxmlformats.org/officeDocument/2006/relationships/hyperlink" Target="https://www.canada.ca/en/treasury-board-secretariat/topics/pay/collective-agreements/sh.html" TargetMode="External"/><Relationship Id="rId11" Type="http://schemas.openxmlformats.org/officeDocument/2006/relationships/hyperlink" Target="https://www.canada.ca/en/treasury-board-secretariat/topics/pay/collective-agreements/pa.html" TargetMode="External"/><Relationship Id="rId24" Type="http://schemas.openxmlformats.org/officeDocument/2006/relationships/hyperlink" Target="https://www.canada.ca/en/treasury-board-secretariat/topics/pay/collective-agreements/tr.html" TargetMode="External"/><Relationship Id="rId32" Type="http://schemas.openxmlformats.org/officeDocument/2006/relationships/hyperlink" Target="https://www.canada.ca/en/treasury-board-secretariat/topics/pay/collective-agreements/tc.html" TargetMode="External"/><Relationship Id="rId37" Type="http://schemas.openxmlformats.org/officeDocument/2006/relationships/hyperlink" Target="https://www.canada.ca/en/treasury-board-secretariat/topics/pay/collective-agreements/sh.html" TargetMode="External"/><Relationship Id="rId40" Type="http://schemas.openxmlformats.org/officeDocument/2006/relationships/hyperlink" Target="https://www.canada.ca/en/treasury-board-secretariat/topics/pay/collective-agreements/pa.html" TargetMode="External"/><Relationship Id="rId45" Type="http://schemas.openxmlformats.org/officeDocument/2006/relationships/hyperlink" Target="https://www.canada.ca/en/treasury-board-secretariat/topics/pay/collective-agreements/nr.html" TargetMode="External"/><Relationship Id="rId53" Type="http://schemas.openxmlformats.org/officeDocument/2006/relationships/hyperlink" Target="https://www.canada.ca/en/treasury-board-secretariat/topics/pay/collective-agreements/ct.html" TargetMode="External"/><Relationship Id="rId58" Type="http://schemas.openxmlformats.org/officeDocument/2006/relationships/hyperlink" Target="https://www.canada.ca/en/treasury-board-secretariat/topics/pay/collective-agreements/re.html" TargetMode="External"/><Relationship Id="rId5" Type="http://schemas.openxmlformats.org/officeDocument/2006/relationships/hyperlink" Target="https://www.canada.ca/en/treasury-board-secretariat/topics/pay/collective-agreements/re.html" TargetMode="External"/><Relationship Id="rId19" Type="http://schemas.openxmlformats.org/officeDocument/2006/relationships/hyperlink" Target="https://www.canada.ca/en/treasury-board-secretariat/topics/pay/collective-agreements/eb.html" TargetMode="External"/><Relationship Id="rId4" Type="http://schemas.openxmlformats.org/officeDocument/2006/relationships/hyperlink" Target="https://www.canada.ca/en/revenue-agency/corporate/careers-cra/information-moved/pay-rates/engineering.html" TargetMode="External"/><Relationship Id="rId9" Type="http://schemas.openxmlformats.org/officeDocument/2006/relationships/hyperlink" Target="https://www.canada.ca/en/treasury-board-secretariat/topics/pay/collective-agreements/sp.html" TargetMode="External"/><Relationship Id="rId14" Type="http://schemas.openxmlformats.org/officeDocument/2006/relationships/hyperlink" Target="https://www.canada.ca/en/treasury-board-secretariat/topics/pay/collective-agreements/tc.html" TargetMode="External"/><Relationship Id="rId22" Type="http://schemas.openxmlformats.org/officeDocument/2006/relationships/hyperlink" Target="https://www.canada.ca/en/treasury-board-secretariat/topics/pay/collective-agreements/sv.html" TargetMode="External"/><Relationship Id="rId27" Type="http://schemas.openxmlformats.org/officeDocument/2006/relationships/hyperlink" Target="../../../../../../:x:/r/sites/OCHRO-ERTC-ECLR-LR-SCM_BDPRH-RERG-CERT-RT-GSR/Shared%20Documents/Compensation%20-%20Collective%20Bargaining%20Management/System,%20Statistics%20-%20Interpretations%20(SSI)/Research%20and%20Statistical%20Officer/Pay%20Scale%20Templates%202021/SO%20-%20Rates%20-%202018%20-2024.xlsx?d=wc675d5372977452c936cdb149a5ab90b&amp;csf=1&amp;web=1&amp;e=8TQ1NF" TargetMode="External"/><Relationship Id="rId30" Type="http://schemas.openxmlformats.org/officeDocument/2006/relationships/hyperlink" Target="https://www.canada.ca/en/treasury-board-secretariat/topics/pay/collective-agreements/pa.html" TargetMode="External"/><Relationship Id="rId35" Type="http://schemas.openxmlformats.org/officeDocument/2006/relationships/hyperlink" Target="https://www.canada.ca/en/treasury-board-secretariat/topics/pay/collective-agreements/sp.html" TargetMode="External"/><Relationship Id="rId43" Type="http://schemas.openxmlformats.org/officeDocument/2006/relationships/hyperlink" Target="https://www.canada.ca/en/treasury-board-secretariat/topics/pay/collective-agreements/sv.html" TargetMode="External"/><Relationship Id="rId48" Type="http://schemas.openxmlformats.org/officeDocument/2006/relationships/hyperlink" Target="https://www.canada.ca/en/treasury-board-secretariat/topics/pay/collective-agreements/sp.html" TargetMode="External"/><Relationship Id="rId56" Type="http://schemas.openxmlformats.org/officeDocument/2006/relationships/hyperlink" Target="https://www.canada.ca/en/treasury-board-secretariat/topics/pay/collective-agreements/pa.html" TargetMode="External"/><Relationship Id="rId8" Type="http://schemas.openxmlformats.org/officeDocument/2006/relationships/hyperlink" Target="https://www.canada.ca/en/treasury-board-secretariat/topics/pay/collective-agreements/pa.html" TargetMode="External"/><Relationship Id="rId51" Type="http://schemas.openxmlformats.org/officeDocument/2006/relationships/hyperlink" Target="https://www.canada.ca/en/treasury-board-secretariat/topics/pay/collective-agreements/pa.html" TargetMode="External"/><Relationship Id="rId3" Type="http://schemas.openxmlformats.org/officeDocument/2006/relationships/hyperlink" Target="https://www.canada.ca/en/treasury-board-secretariat/topics/pay/collective-agreements/ec.html" TargetMode="External"/><Relationship Id="rId12" Type="http://schemas.openxmlformats.org/officeDocument/2006/relationships/hyperlink" Target="https://www.canada.ca/en/treasury-board-secretariat/topics/pay/collective-agreements/tc.html" TargetMode="External"/><Relationship Id="rId17" Type="http://schemas.openxmlformats.org/officeDocument/2006/relationships/hyperlink" Target="https://www.canada.ca/en/treasury-board-secretariat/services/information-notice/comptrollership-occupational-group-implementation-bulletin.html" TargetMode="External"/><Relationship Id="rId25" Type="http://schemas.openxmlformats.org/officeDocument/2006/relationships/hyperlink" Target="https://www.canada.ca/en/treasury-board-secretariat/topics/pay/collective-agreements/tc.html" TargetMode="External"/><Relationship Id="rId33" Type="http://schemas.openxmlformats.org/officeDocument/2006/relationships/hyperlink" Target="https://www.canada.ca/en/treasury-board-secretariat/topics/pay/collective-agreements/sh.html" TargetMode="External"/><Relationship Id="rId38" Type="http://schemas.openxmlformats.org/officeDocument/2006/relationships/hyperlink" Target="https://www.canada.ca/en/treasury-board-secretariat/topics/pay/collective-agreements/lp.html" TargetMode="External"/><Relationship Id="rId46" Type="http://schemas.openxmlformats.org/officeDocument/2006/relationships/hyperlink" Target="https://www.canada.ca/en/treasury-board-secretariat/topics/pay/collective-agreements/pa.html" TargetMode="External"/><Relationship Id="rId59" Type="http://schemas.openxmlformats.org/officeDocument/2006/relationships/hyperlink" Target="https://www.canada.ca/en/treasury-board-secretariat/services/pay/rates-pay/rates-pay-unrepresented-senior-excluded-employees/ex.html" TargetMode="External"/><Relationship Id="rId20" Type="http://schemas.openxmlformats.org/officeDocument/2006/relationships/hyperlink" Target="https://www.canada.ca/en/treasury-board-secretariat/topics/pay/collective-agreements/tc.html" TargetMode="External"/><Relationship Id="rId41" Type="http://schemas.openxmlformats.org/officeDocument/2006/relationships/hyperlink" Target="https://www.canada.ca/en/treasury-board-secretariat/topics/pay/collective-agreements/sv.html" TargetMode="External"/><Relationship Id="rId54" Type="http://schemas.openxmlformats.org/officeDocument/2006/relationships/hyperlink" Target="https://www.canada.ca/en/treasury-board-secretariat/topics/pay/collective-agreements/cx.html" TargetMode="External"/><Relationship Id="rId1" Type="http://schemas.openxmlformats.org/officeDocument/2006/relationships/hyperlink" Target="https://www.canada.ca/en/treasury-board-secretariat/topics/pay/collective-agreements/ct.html" TargetMode="External"/><Relationship Id="rId6" Type="http://schemas.openxmlformats.org/officeDocument/2006/relationships/hyperlink" Target="https://www.canada.ca/en/treasury-board-secretariat/topics/pay/collective-agreements/re.html" TargetMode="External"/><Relationship Id="rId15" Type="http://schemas.openxmlformats.org/officeDocument/2006/relationships/hyperlink" Target="https://www.canada.ca/en/treasury-board-secretariat/topics/pay/collective-agreements/el.html" TargetMode="External"/><Relationship Id="rId23" Type="http://schemas.openxmlformats.org/officeDocument/2006/relationships/hyperlink" Target="https://www.canada.ca/en/treasury-board-secretariat/topics/pay/collective-agreements/ut.html" TargetMode="External"/><Relationship Id="rId28" Type="http://schemas.openxmlformats.org/officeDocument/2006/relationships/hyperlink" Target="https://www.canada.ca/en/treasury-board-secretariat/topics/pay/collective-agreements/pa.html" TargetMode="External"/><Relationship Id="rId36" Type="http://schemas.openxmlformats.org/officeDocument/2006/relationships/hyperlink" Target="https://www.canada.ca/en/treasury-board-secretariat/topics/pay/collective-agreements/sp.html" TargetMode="External"/><Relationship Id="rId49" Type="http://schemas.openxmlformats.org/officeDocument/2006/relationships/hyperlink" Target="https://www.canada.ca/en/treasury-board-secretariat/topics/pay/collective-agreements/pa.html" TargetMode="External"/><Relationship Id="rId57" Type="http://schemas.openxmlformats.org/officeDocument/2006/relationships/hyperlink" Target="https://www.canada.ca/en/treasury-board-secretariat/topics/pay/collective-agreements/sh.html" TargetMode="External"/><Relationship Id="rId10" Type="http://schemas.openxmlformats.org/officeDocument/2006/relationships/hyperlink" Target="https://www.canada.ca/en/treasury-board-secretariat/topics/pay/collective-agreements/pa.html" TargetMode="External"/><Relationship Id="rId31" Type="http://schemas.openxmlformats.org/officeDocument/2006/relationships/hyperlink" Target="https://www.canada.ca/en/treasury-board-secretariat/services/pay/rates-pay/rates-pay-unrepresented-senior-excluded-employees/pe.html" TargetMode="External"/><Relationship Id="rId44" Type="http://schemas.openxmlformats.org/officeDocument/2006/relationships/hyperlink" Target="https://www.canada.ca/en/treasury-board-secretariat/topics/pay/collective-agreements/sp.html" TargetMode="External"/><Relationship Id="rId52" Type="http://schemas.openxmlformats.org/officeDocument/2006/relationships/hyperlink" Target="https://www.canada.ca/en/treasury-board-secretariat/topics/pay/collective-agreements/ct.html" TargetMode="External"/><Relationship Id="rId60"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5079-189C-4FB6-8948-852DFAF03877}">
  <sheetPr codeName="Sheet1"/>
  <dimension ref="A1:XFC25"/>
  <sheetViews>
    <sheetView showGridLines="0" topLeftCell="A5" zoomScale="160" zoomScaleNormal="160" workbookViewId="0">
      <selection activeCell="C24" sqref="C24"/>
    </sheetView>
  </sheetViews>
  <sheetFormatPr defaultColWidth="0" defaultRowHeight="15" zeroHeight="1" x14ac:dyDescent="0.25"/>
  <cols>
    <col min="1" max="1" width="0.5703125" style="137" customWidth="1"/>
    <col min="2" max="2" width="5.42578125" style="137" customWidth="1"/>
    <col min="3" max="3" width="84.42578125" style="137" customWidth="1"/>
    <col min="4" max="4" width="9.140625" style="137" hidden="1" customWidth="1"/>
    <col min="5" max="16383" width="9" style="137" hidden="1"/>
    <col min="16384" max="16384" width="0.7109375" style="137" customWidth="1"/>
  </cols>
  <sheetData>
    <row r="1" spans="1:3" ht="20.25" thickBot="1" x14ac:dyDescent="0.35">
      <c r="A1" t="s">
        <v>1680</v>
      </c>
      <c r="B1" s="157" t="s">
        <v>1659</v>
      </c>
      <c r="C1" s="157"/>
    </row>
    <row r="2" spans="1:3" ht="18.75" thickTop="1" thickBot="1" x14ac:dyDescent="0.35">
      <c r="B2" s="138" t="s">
        <v>0</v>
      </c>
      <c r="C2" s="138"/>
    </row>
    <row r="3" spans="1:3" ht="45.75" thickTop="1" x14ac:dyDescent="0.25">
      <c r="B3" s="139" t="s">
        <v>1</v>
      </c>
      <c r="C3" s="142" t="s">
        <v>1689</v>
      </c>
    </row>
    <row r="4" spans="1:3" ht="45" x14ac:dyDescent="0.25">
      <c r="B4" s="139" t="s">
        <v>1</v>
      </c>
      <c r="C4" s="142" t="s">
        <v>1690</v>
      </c>
    </row>
    <row r="5" spans="1:3" ht="60" x14ac:dyDescent="0.25">
      <c r="B5" s="139" t="s">
        <v>1</v>
      </c>
      <c r="C5" s="142" t="s">
        <v>1691</v>
      </c>
    </row>
    <row r="6" spans="1:3" ht="57" customHeight="1" x14ac:dyDescent="0.25">
      <c r="B6" s="139" t="s">
        <v>1</v>
      </c>
      <c r="C6" s="42" t="s">
        <v>1683</v>
      </c>
    </row>
    <row r="7" spans="1:3" ht="18" thickBot="1" x14ac:dyDescent="0.35">
      <c r="B7" s="138" t="s">
        <v>2</v>
      </c>
      <c r="C7" s="138"/>
    </row>
    <row r="8" spans="1:3" ht="15.75" thickTop="1" x14ac:dyDescent="0.25">
      <c r="B8" s="1" t="s">
        <v>3</v>
      </c>
      <c r="C8" s="140" t="s">
        <v>1692</v>
      </c>
    </row>
    <row r="9" spans="1:3" x14ac:dyDescent="0.25">
      <c r="B9" s="1" t="s">
        <v>4</v>
      </c>
      <c r="C9" s="140" t="s">
        <v>1693</v>
      </c>
    </row>
    <row r="10" spans="1:3" ht="30" x14ac:dyDescent="0.25">
      <c r="B10" s="1" t="s">
        <v>5</v>
      </c>
      <c r="C10" s="140" t="s">
        <v>1694</v>
      </c>
    </row>
    <row r="11" spans="1:3" ht="30" x14ac:dyDescent="0.25">
      <c r="B11" s="1" t="s">
        <v>6</v>
      </c>
      <c r="C11" s="140" t="s">
        <v>1695</v>
      </c>
    </row>
    <row r="12" spans="1:3" ht="30" x14ac:dyDescent="0.25">
      <c r="B12" s="1" t="s">
        <v>7</v>
      </c>
      <c r="C12" s="140" t="s">
        <v>1696</v>
      </c>
    </row>
    <row r="13" spans="1:3" ht="18" thickBot="1" x14ac:dyDescent="0.35">
      <c r="B13" s="138" t="s">
        <v>8</v>
      </c>
      <c r="C13" s="138"/>
    </row>
    <row r="14" spans="1:3" customFormat="1" ht="15.75" thickTop="1" x14ac:dyDescent="0.25">
      <c r="A14" s="137"/>
      <c r="B14" s="141" t="s">
        <v>9</v>
      </c>
      <c r="C14" s="137"/>
    </row>
    <row r="15" spans="1:3" x14ac:dyDescent="0.25">
      <c r="B15" s="139" t="s">
        <v>1</v>
      </c>
      <c r="C15" s="137" t="s">
        <v>10</v>
      </c>
    </row>
    <row r="16" spans="1:3" x14ac:dyDescent="0.25">
      <c r="B16" s="139" t="s">
        <v>1</v>
      </c>
      <c r="C16" s="137" t="s">
        <v>11</v>
      </c>
    </row>
    <row r="17" spans="2:3" customFormat="1" ht="18" thickBot="1" x14ac:dyDescent="0.35">
      <c r="B17" s="136" t="s">
        <v>12</v>
      </c>
      <c r="C17" s="136"/>
    </row>
    <row r="18" spans="2:3" customFormat="1" ht="15.75" thickTop="1" x14ac:dyDescent="0.25">
      <c r="B18" s="144" t="s">
        <v>1</v>
      </c>
      <c r="C18" s="13" t="s">
        <v>1687</v>
      </c>
    </row>
    <row r="19" spans="2:3" ht="18" thickBot="1" x14ac:dyDescent="0.35">
      <c r="B19" s="138" t="s">
        <v>13</v>
      </c>
      <c r="C19" s="138"/>
    </row>
    <row r="20" spans="2:3" ht="15.75" thickTop="1" x14ac:dyDescent="0.25">
      <c r="B20" s="143" t="s">
        <v>1</v>
      </c>
      <c r="C20" s="140" t="s">
        <v>1684</v>
      </c>
    </row>
    <row r="21" spans="2:3" x14ac:dyDescent="0.25">
      <c r="B21" s="143" t="s">
        <v>1</v>
      </c>
      <c r="C21" s="140" t="s">
        <v>14</v>
      </c>
    </row>
    <row r="22" spans="2:3" ht="45" x14ac:dyDescent="0.25">
      <c r="B22" s="143" t="s">
        <v>1</v>
      </c>
      <c r="C22" s="140" t="s">
        <v>1679</v>
      </c>
    </row>
    <row r="23" spans="2:3" ht="18" thickBot="1" x14ac:dyDescent="0.35">
      <c r="B23" s="138" t="s">
        <v>15</v>
      </c>
      <c r="C23" s="138"/>
    </row>
    <row r="24" spans="2:3" customFormat="1" ht="30.75" thickTop="1" x14ac:dyDescent="0.25">
      <c r="B24" s="144" t="s">
        <v>1</v>
      </c>
      <c r="C24" s="142" t="s">
        <v>1697</v>
      </c>
    </row>
    <row r="25" spans="2:3" customFormat="1" hidden="1" x14ac:dyDescent="0.25"/>
  </sheetData>
  <sheetProtection algorithmName="SHA-512" hashValue="8+gQZ71PPqMRPw0wEhBLD7w5uNwklpF6DC437aHjBGYJAXiTLBsgj1B3h7HQT+6Holr/rBKq48LiVXlVTeBrMg==" saltValue="urvB7ncm5nzXYxHaY2MwEA==" spinCount="100000" sheet="1" objects="1" scenarios="1"/>
  <mergeCells count="1">
    <mergeCell ref="B1:C1"/>
  </mergeCells>
  <hyperlinks>
    <hyperlink ref="C18" location="Menu_deroulant_poste_de_depart" display="Accédez à la cellule B8 pour saisir le poste que vous voulez rechercher." xr:uid="{5F8817E9-0199-45C5-8230-E822180CB8F8}"/>
  </hyperlinks>
  <pageMargins left="0.7" right="0.7" top="0.75" bottom="0.75" header="0.3" footer="0.3"/>
  <headerFooter>
    <oddHeader>&amp;R&amp;"Aptos"&amp;12&amp;K000000 Protected B | Protégé B&amp;1#_x000D_</oddHeader>
  </headerFooter>
  <ignoredErrors>
    <ignoredError sqref="B8:B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C485-9792-48C1-B415-DD30A8725DAF}">
  <sheetPr codeName="Sheet2"/>
  <dimension ref="A1:L11"/>
  <sheetViews>
    <sheetView showGridLines="0" tabSelected="1" zoomScaleNormal="100" workbookViewId="0">
      <selection activeCell="C5" sqref="C5"/>
    </sheetView>
  </sheetViews>
  <sheetFormatPr defaultColWidth="0" defaultRowHeight="15" zeroHeight="1" x14ac:dyDescent="0.25"/>
  <cols>
    <col min="1" max="1" width="0.42578125" style="146" customWidth="1"/>
    <col min="2" max="2" width="20.5703125" style="146" customWidth="1"/>
    <col min="3" max="4" width="86.7109375" style="146" customWidth="1"/>
    <col min="5" max="5" width="0.5703125" style="146" customWidth="1"/>
    <col min="6" max="10" width="9.140625" style="146" hidden="1" customWidth="1"/>
    <col min="11" max="12" width="11.42578125" style="146" hidden="1" customWidth="1"/>
    <col min="13" max="16384" width="9.140625" style="146" hidden="1"/>
  </cols>
  <sheetData>
    <row r="1" spans="1:4" ht="20.25" thickBot="1" x14ac:dyDescent="0.35">
      <c r="A1" t="s">
        <v>1688</v>
      </c>
      <c r="B1" s="145" t="s">
        <v>1658</v>
      </c>
      <c r="C1" s="145"/>
      <c r="D1" s="145"/>
    </row>
    <row r="2" spans="1:4" customFormat="1" ht="30.75" thickTop="1" x14ac:dyDescent="0.25">
      <c r="B2" s="147" t="s">
        <v>16</v>
      </c>
      <c r="C2" s="142" t="s">
        <v>17</v>
      </c>
      <c r="D2" s="142"/>
    </row>
    <row r="3" spans="1:4" customFormat="1" ht="18" thickBot="1" x14ac:dyDescent="0.35">
      <c r="B3" s="148" t="s">
        <v>18</v>
      </c>
      <c r="C3" s="148"/>
      <c r="D3" s="148"/>
    </row>
    <row r="4" spans="1:4" customFormat="1" ht="60.75" thickTop="1" x14ac:dyDescent="0.25">
      <c r="B4" s="144" t="s">
        <v>1</v>
      </c>
      <c r="C4" s="142" t="s">
        <v>1698</v>
      </c>
      <c r="D4" s="142"/>
    </row>
    <row r="5" spans="1:4" customFormat="1" ht="75" x14ac:dyDescent="0.25">
      <c r="B5" s="144" t="s">
        <v>1</v>
      </c>
      <c r="C5" s="142" t="s">
        <v>1703</v>
      </c>
      <c r="D5" s="142"/>
    </row>
    <row r="6" spans="1:4" ht="49.5" customHeight="1" x14ac:dyDescent="0.25">
      <c r="B6" s="144" t="s">
        <v>1</v>
      </c>
      <c r="C6" s="142" t="s">
        <v>1699</v>
      </c>
      <c r="D6" s="142"/>
    </row>
    <row r="7" spans="1:4" ht="75" x14ac:dyDescent="0.25">
      <c r="B7" s="144" t="s">
        <v>1</v>
      </c>
      <c r="C7" s="142" t="s">
        <v>1685</v>
      </c>
      <c r="D7" s="142"/>
    </row>
    <row r="8" spans="1:4" ht="105" x14ac:dyDescent="0.25">
      <c r="B8" s="144" t="s">
        <v>1</v>
      </c>
      <c r="C8" s="142" t="s">
        <v>1686</v>
      </c>
      <c r="D8" s="142"/>
    </row>
    <row r="9" spans="1:4" s="149" customFormat="1" ht="36.75" customHeight="1" x14ac:dyDescent="0.25">
      <c r="B9" s="155" t="s">
        <v>1700</v>
      </c>
      <c r="C9" s="156" t="s">
        <v>1701</v>
      </c>
      <c r="D9" s="155" t="s">
        <v>1702</v>
      </c>
    </row>
    <row r="10" spans="1:4" s="149" customFormat="1" ht="376.5" customHeight="1" x14ac:dyDescent="0.25">
      <c r="B10" s="150" t="s">
        <v>180</v>
      </c>
      <c r="C10" s="152" t="str">
        <f>_xlfn.XLOOKUP(B10, '4. Table de référence'!A2:A1297, '4. Table de référence'!B2:B1297, "")</f>
        <v>AC-01, AG-05, AO-CAI-03, AO-HPS-02, AR-06, CH-05, CO-04, CT-FIN-04 , DE-02, EC-08, EN-ENG-05, FB-8, NU-CHN-8, NU-HOS-8, PC-05, PS-5, SG-PAT-06, SG-SRE-08, SO-INS-02, SO-MAO-11, VM-5</v>
      </c>
      <c r="D10" s="151" t="str">
        <f>_xlfn.XLOOKUP(B10, '4. Table de référence'!A2:A1297, '4. Table de référence'!C2:C1297, "")</f>
        <v>AI-07, AO-CAI-02, AO-HPS-01, AR-05, CO-03, CT-EAV-05 , DS-4, EC-07, EN-SUR-04, FB-7, FO-04, FS-03, IT-04, MA-06, MT-07, NU-CHN-7, NU-HOS-7, PH-03, SE-REM-1, SE-RES-3, SG-PAT-07, SG-SRE-07, SO-INS-01, SO-MAO-10, TI-08 Aviation, TI-08 Marine, VM-4</v>
      </c>
    </row>
    <row r="11" spans="1:4" ht="233.25" customHeight="1" x14ac:dyDescent="0.25"/>
  </sheetData>
  <sheetProtection algorithmName="SHA-512" hashValue="ODH7lqqthBL0WG7/09gao2hAHmIM/wYOVycleH7SSqMM0G03iSLhvAbcnsgEDN7bkwcquPC9p4kJqVv48nemFA==" saltValue="A7BlUczmQfmnzyeKfJ5ffA==" spinCount="100000" sheet="1" objects="1" scenarios="1"/>
  <pageMargins left="0.7" right="0.7" top="0.75" bottom="0.75" header="0.3" footer="0.3"/>
  <pageSetup scale="51" orientation="landscape" r:id="rId1"/>
  <headerFooter>
    <oddHeader>&amp;R&amp;"Aptos"&amp;12&amp;K000000 Protected B | Protégé B&amp;1#_x000D_</oddHeader>
  </headerFooter>
  <rowBreaks count="1" manualBreakCount="1">
    <brk id="11" max="3" man="1"/>
  </rowBreak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F0514E7-D4CA-4AC9-AD93-A31206ADF558}">
          <x14:formula1>
            <xm:f>'4. Table de référence'!$A$2:$A$1297</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341D-96C9-406B-A5FD-F49BF3F66E09}">
  <sheetPr codeName="Sheet3">
    <tabColor rgb="FFFFFF00"/>
  </sheetPr>
  <dimension ref="A16:N413"/>
  <sheetViews>
    <sheetView showGridLines="0" zoomScale="85" zoomScaleNormal="85" workbookViewId="0">
      <selection activeCell="O53" sqref="O53"/>
    </sheetView>
  </sheetViews>
  <sheetFormatPr defaultColWidth="7.42578125" defaultRowHeight="15.75" x14ac:dyDescent="0.25"/>
  <cols>
    <col min="1" max="1" width="19.5703125" style="29" customWidth="1"/>
    <col min="2" max="2" width="112.140625" style="30" customWidth="1"/>
    <col min="3" max="3" width="98.85546875" style="31" customWidth="1"/>
    <col min="4" max="4" width="7.42578125" style="32"/>
    <col min="5" max="5" width="0.42578125" style="32" customWidth="1"/>
    <col min="6" max="16384" width="7.42578125" style="32"/>
  </cols>
  <sheetData>
    <row r="16" spans="1:14" ht="47.25" customHeight="1" x14ac:dyDescent="0.25">
      <c r="A16" s="64" t="s">
        <v>21</v>
      </c>
      <c r="B16" s="65" t="s">
        <v>22</v>
      </c>
      <c r="C16" s="66" t="s">
        <v>23</v>
      </c>
      <c r="D16" s="33"/>
      <c r="E16" s="33"/>
      <c r="F16" s="33"/>
      <c r="G16" s="33"/>
      <c r="H16" s="33"/>
      <c r="I16" s="33"/>
      <c r="J16" s="33"/>
      <c r="K16" s="33"/>
      <c r="L16" s="33"/>
      <c r="M16" s="33"/>
      <c r="N16" s="33"/>
    </row>
    <row r="17" spans="1:3" x14ac:dyDescent="0.25">
      <c r="A17" s="61" t="str">
        <f>'2.1 shorter'!A2</f>
        <v>AC-01</v>
      </c>
      <c r="B17" s="62" t="str" cm="1">
        <f t="array" ref="B17">_xlfn.TEXTJOIN(", ",TRUE,_xlfn._xlws.FILTER('2.1 shorter'!$A$2:$A$192,('2.1 shorter'!$L$2:$L$192 &gt;'2.1 shorter'!Q2)*('2.1 shorter'!$L$2:$L$192 &lt;'2.1 shorter'!L2),"No matches"))</f>
        <v>AG-05, BI-05, CH-05, CO-04, CT-FIN-04 , CT-EAV-05 , EC-07, EN-SUR-4, PC-05, SE-REM-1, SE-RES-3</v>
      </c>
      <c r="C17" s="63" t="str" cm="1">
        <f t="array" ref="C17">_xlfn.TEXTJOIN(", ", TRUE, _xlfn._xlws.FILTER('2.1 shorter'!$A$2:$A$192, ('2.1 shorter'!$L$2:$L$192 &lt; '2.1 shorter'!R2) * ('2.1 shorter'!$L$2:$L$192 &gt;= '2.1 shorter'!L2) * ('2.1 shorter'!$A$2:$A$192 &lt;&gt; '2.1 shorter'!A2), "No matches"))</f>
        <v>CT-EAV-06 , EC-08, EX-01 , SE-RES-4</v>
      </c>
    </row>
    <row r="18" spans="1:3" x14ac:dyDescent="0.25">
      <c r="A18" s="61" t="str">
        <f>'2.1 shorter'!A3</f>
        <v>AC-02</v>
      </c>
      <c r="B18" s="62" t="str" cm="1">
        <f t="array" ref="B18">_xlfn.TEXTJOIN(", ",TRUE,_xlfn._xlws.FILTER('2.1 shorter'!$A$2:$A$192,('2.1 shorter'!$L$2:$L$192 &gt;'2.1 shorter'!Q3)*('2.1 shorter'!$L$2:$L$192 &lt;'2.1 shorter'!L3),"No matches"))</f>
        <v>SE-RES-5</v>
      </c>
      <c r="C18" s="63" t="str" cm="1">
        <f t="array" ref="C18">_xlfn.TEXTJOIN(", ", TRUE, _xlfn._xlws.FILTER('2.1 shorter'!$A$2:$A$192, ('2.1 shorter'!$L$2:$L$192 &lt; '2.1 shorter'!R3) * ('2.1 shorter'!$L$2:$L$192 &gt;= '2.1 shorter'!L3) * ('2.1 shorter'!$A$2:$A$192 &lt;&gt; '2.1 shorter'!A3), "No matches"))</f>
        <v xml:space="preserve">EX-02 </v>
      </c>
    </row>
    <row r="19" spans="1:3" ht="30" x14ac:dyDescent="0.25">
      <c r="A19" s="61" t="str">
        <f>'2.1 shorter'!A4</f>
        <v>AG-01</v>
      </c>
      <c r="B19" s="62" t="str" cm="1">
        <f t="array" ref="B19">_xlfn.TEXTJOIN(", ",TRUE,_xlfn._xlws.FILTER('2.1 shorter'!$A$2:$A$192,('2.1 shorter'!$L$2:$L$192 &gt;'2.1 shorter'!Q4)*('2.1 shorter'!$L$2:$L$192 &lt;'2.1 shorter'!L4),"No matches"))</f>
        <v>DD-06, EC-02, EG-03, EL-03, EN-ENG-2, GT-04, TI-04</v>
      </c>
      <c r="C19" s="63" t="str" cm="1">
        <f t="array" ref="C19">_xlfn.TEXTJOIN(", ", TRUE, _xlfn._xlws.FILTER('2.1 shorter'!$A$2:$A$192, ('2.1 shorter'!$L$2:$L$192 &lt; '2.1 shorter'!R4) * ('2.1 shorter'!$L$2:$L$192 &gt;= '2.1 shorter'!L4) * ('2.1 shorter'!$A$2:$A$192 &lt;&gt; '2.1 shorter'!A4), "No matches"))</f>
        <v>AS-04, BI-01, CH-01, CR-07, DA-CON-7, DA-PRO-7, EC-03, EG-04, EL-04, IS-03 , IT-01 , LS-01, PC-01, PE-02, PG-03, PI-04, PM-04 , SG-SRE-02, TI-05</v>
      </c>
    </row>
    <row r="20" spans="1:3" ht="30" x14ac:dyDescent="0.25">
      <c r="A20" s="61" t="str">
        <f>'2.1 shorter'!A5</f>
        <v>AG-02</v>
      </c>
      <c r="B20" s="62" t="str" cm="1">
        <f t="array" ref="B20">_xlfn.TEXTJOIN(", ",TRUE,_xlfn._xlws.FILTER('2.1 shorter'!$A$2:$A$192,('2.1 shorter'!$L$2:$L$192 &gt;'2.1 shorter'!Q5)*('2.1 shorter'!$L$2:$L$192 &lt;'2.1 shorter'!L5),"No matches"))</f>
        <v>DD-08, DD-09, EC-04, EG-05, EL-05, GT-05, PE-03</v>
      </c>
      <c r="C20" s="63" t="str" cm="1">
        <f t="array" ref="C20">_xlfn.TEXTJOIN(", ", TRUE, _xlfn._xlws.FILTER('2.1 shorter'!$A$2:$A$192, ('2.1 shorter'!$L$2:$L$192 &lt; '2.1 shorter'!R5) * ('2.1 shorter'!$L$2:$L$192 &gt;= '2.1 shorter'!L5) * ('2.1 shorter'!$A$2:$A$192 &lt;&gt; '2.1 shorter'!A5), "No matches"))</f>
        <v>AS-05, BI-02, CH-02, CT-EAV-02 , GT-06, IS-04 , IT-02 , LS-03, PC-02, PG-04, PI-06, PM-05 , SG-SRE-03, TI-06</v>
      </c>
    </row>
    <row r="21" spans="1:3" x14ac:dyDescent="0.25">
      <c r="A21" s="61" t="str">
        <f>'2.1 shorter'!A6</f>
        <v>AG-03</v>
      </c>
      <c r="B21" s="62" t="str" cm="1">
        <f t="array" ref="B21">_xlfn.TEXTJOIN(", ",TRUE,_xlfn._xlws.FILTER('2.1 shorter'!$A$2:$A$192,('2.1 shorter'!$L$2:$L$192 &gt;'2.1 shorter'!Q6)*('2.1 shorter'!$L$2:$L$192 &lt;'2.1 shorter'!L6),"No matches"))</f>
        <v>AS-06, CT-EAV-03 , EC-05, EG-07, IS-05 , LS-04, SG-SRE-04</v>
      </c>
      <c r="C21" s="63" t="str" cm="1">
        <f t="array" ref="C21">_xlfn.TEXTJOIN(", ", TRUE, _xlfn._xlws.FILTER('2.1 shorter'!$A$2:$A$192, ('2.1 shorter'!$L$2:$L$192 &lt; '2.1 shorter'!R6) * ('2.1 shorter'!$L$2:$L$192 &gt;= '2.1 shorter'!L6) * ('2.1 shorter'!$A$2:$A$192 &lt;&gt; '2.1 shorter'!A6), "No matches"))</f>
        <v>BI-03, CH-03, EL-07, EN-ENG-4, EN-SUR-2, GT-07, IT-03 , PC-03, PE-05, PG-05</v>
      </c>
    </row>
    <row r="22" spans="1:3" x14ac:dyDescent="0.25">
      <c r="A22" s="61" t="str">
        <f>'2.1 shorter'!A7</f>
        <v>AG-04</v>
      </c>
      <c r="B22" s="62" t="str" cm="1">
        <f t="array" ref="B22">_xlfn.TEXTJOIN(", ",TRUE,_xlfn._xlws.FILTER('2.1 shorter'!$A$2:$A$192,('2.1 shorter'!$L$2:$L$192 &gt;'2.1 shorter'!Q7)*('2.1 shorter'!$L$2:$L$192 &lt;'2.1 shorter'!L7),"No matches"))</f>
        <v>CT-FIN-03, CT-EAV-04 , EC-06, EG-08, EN-SUR-3, PG-06, SE-RES-2, SG-SRE-06</v>
      </c>
      <c r="C22" s="63" t="str" cm="1">
        <f t="array" ref="C22">_xlfn.TEXTJOIN(", ", TRUE, _xlfn._xlws.FILTER('2.1 shorter'!$A$2:$A$192, ('2.1 shorter'!$L$2:$L$192 &lt; '2.1 shorter'!R7) * ('2.1 shorter'!$L$2:$L$192 &gt;= '2.1 shorter'!L7) * ('2.1 shorter'!$A$2:$A$192 &lt;&gt; '2.1 shorter'!A7), "No matches"))</f>
        <v>BI-04, CH-04, CO-03, EL-09, EN-ENG-5, GT-08, IT-04 , LS-05, PC-04, SE-RES-3</v>
      </c>
    </row>
    <row r="23" spans="1:3" x14ac:dyDescent="0.25">
      <c r="A23" s="61" t="str">
        <f>'2.1 shorter'!A8</f>
        <v>AG-05</v>
      </c>
      <c r="B23" s="62" t="str" cm="1">
        <f t="array" ref="B23">_xlfn.TEXTJOIN(", ",TRUE,_xlfn._xlws.FILTER('2.1 shorter'!$A$2:$A$192,('2.1 shorter'!$L$2:$L$192 &gt;'2.1 shorter'!Q8)*('2.1 shorter'!$L$2:$L$192 &lt;'2.1 shorter'!L8),"No matches"))</f>
        <v>CO-03, CT-EAV-05 , EC-07, EN-ENG-5, EN-SUR-4, IT-04 , SE-REM-1, SE-RES-3</v>
      </c>
      <c r="C23" s="63" t="str" cm="1">
        <f t="array" ref="C23">_xlfn.TEXTJOIN(", ", TRUE, _xlfn._xlws.FILTER('2.1 shorter'!$A$2:$A$192, ('2.1 shorter'!$L$2:$L$192 &lt; '2.1 shorter'!R8) * ('2.1 shorter'!$L$2:$L$192 &gt;= '2.1 shorter'!L8) * ('2.1 shorter'!$A$2:$A$192 &lt;&gt; '2.1 shorter'!A8), "No matches"))</f>
        <v>AC-01, BI-05, CH-05, CO-04, CT-FIN-04 , EC-08, PC-05</v>
      </c>
    </row>
    <row r="24" spans="1:3" ht="30" x14ac:dyDescent="0.25">
      <c r="A24" s="61" t="str">
        <f>'2.1 shorter'!A9</f>
        <v>AS-01</v>
      </c>
      <c r="B24" s="62" t="str" cm="1">
        <f t="array" ref="B24">_xlfn.TEXTJOIN(", ",TRUE,_xlfn._xlws.FILTER('2.1 shorter'!$A$2:$A$192,('2.1 shorter'!$L$2:$L$192 &gt;'2.1 shorter'!Q9)*('2.1 shorter'!$L$2:$L$192 &lt;'2.1 shorter'!L9),"No matches"))</f>
        <v>CR-05, DA-CON-4, EG-01, GL-MAN-7, GT-02, PI-01, PY-05, ST-SCY-4</v>
      </c>
      <c r="C24" s="63" t="str" cm="1">
        <f t="array" ref="C24">_xlfn.TEXTJOIN(", ", TRUE, _xlfn._xlws.FILTER('2.1 shorter'!$A$2:$A$192, ('2.1 shorter'!$L$2:$L$192 &lt; '2.1 shorter'!R9) * ('2.1 shorter'!$L$2:$L$192 &gt;= '2.1 shorter'!L9) * ('2.1 shorter'!$A$2:$A$192 &lt;&gt; '2.1 shorter'!A9), "No matches"))</f>
        <v>DA-CON-5, DA-PRO-5, DD-04, EC-01, EN-ENG-1, GL-MAN-8, GL-MAN-9, IS-01 , PG-01, PI-02, PM-01 , PY-06, TI-03</v>
      </c>
    </row>
    <row r="25" spans="1:3" ht="30" x14ac:dyDescent="0.25">
      <c r="A25" s="61" t="str">
        <f>'2.1 shorter'!A10</f>
        <v>AS-02</v>
      </c>
      <c r="B25" s="62" t="str" cm="1">
        <f t="array" ref="B25">_xlfn.TEXTJOIN(", ",TRUE,_xlfn._xlws.FILTER('2.1 shorter'!$A$2:$A$192,('2.1 shorter'!$L$2:$L$192 &gt;'2.1 shorter'!Q10)*('2.1 shorter'!$L$2:$L$192 &lt;'2.1 shorter'!L10),"No matches"))</f>
        <v>DA-CON-5, DA-PRO-5, DD-04, EC-01, EN-ENG-1, GL-MAN-9, PG-01, PI-02, PY-06, TI-03</v>
      </c>
      <c r="C25" s="63" t="str" cm="1">
        <f t="array" ref="C25">_xlfn.TEXTJOIN(", ", TRUE, _xlfn._xlws.FILTER('2.1 shorter'!$A$2:$A$192, ('2.1 shorter'!$L$2:$L$192 &lt; '2.1 shorter'!R10) * ('2.1 shorter'!$L$2:$L$192 &gt;= '2.1 shorter'!L10) * ('2.1 shorter'!$A$2:$A$192 &lt;&gt; '2.1 shorter'!A10), "No matches"))</f>
        <v>CO-DEV, CR-06, DA-CON-6, DD-05, EG-02, EL-02, GL-MAN-10, GL-MAN-11, GT-03, IS-02 , PI-03, PM-02 , PY-07</v>
      </c>
    </row>
    <row r="26" spans="1:3" x14ac:dyDescent="0.25">
      <c r="A26" s="61" t="str">
        <f>'2.1 shorter'!A11</f>
        <v>AS-03</v>
      </c>
      <c r="B26" s="62" t="str" cm="1">
        <f t="array" ref="B26">_xlfn.TEXTJOIN(", ",TRUE,_xlfn._xlws.FILTER('2.1 shorter'!$A$2:$A$192,('2.1 shorter'!$L$2:$L$192 &gt;'2.1 shorter'!Q11)*('2.1 shorter'!$L$2:$L$192 &lt;'2.1 shorter'!L11),"No matches"))</f>
        <v>CO-DEV, CR-06, DA-CON-6, DA-PRO-6, DD-05, EL-02, GL-MAN-11, GT-03, PI-03, PY-07</v>
      </c>
      <c r="C26" s="63" t="str" cm="1">
        <f t="array" ref="C26">_xlfn.TEXTJOIN(", ", TRUE, _xlfn._xlws.FILTER('2.1 shorter'!$A$2:$A$192, ('2.1 shorter'!$L$2:$L$192 &lt; '2.1 shorter'!R11) * ('2.1 shorter'!$L$2:$L$192 &gt;= '2.1 shorter'!L11) * ('2.1 shorter'!$A$2:$A$192 &lt;&gt; '2.1 shorter'!A11), "No matches"))</f>
        <v>DD-06, EC-02, EG-03, EL-03, GL-MAN-12, PE-01, PG-02, PM-03 , TI-04</v>
      </c>
    </row>
    <row r="27" spans="1:3" ht="30" x14ac:dyDescent="0.25">
      <c r="A27" s="61" t="str">
        <f>'2.1 shorter'!A12</f>
        <v>AS-04</v>
      </c>
      <c r="B27" s="62" t="str" cm="1">
        <f t="array" ref="B27">_xlfn.TEXTJOIN(", ",TRUE,_xlfn._xlws.FILTER('2.1 shorter'!$A$2:$A$192,('2.1 shorter'!$L$2:$L$192 &gt;'2.1 shorter'!Q12)*('2.1 shorter'!$L$2:$L$192 &lt;'2.1 shorter'!L12),"No matches"))</f>
        <v>AG-01, BI-01, CH-01, CR-07, DA-CON-7, DD-06, EG-03, EL-03, EN-ENG-2, GT-04, PC-01, PI-04</v>
      </c>
      <c r="C27" s="63" t="str" cm="1">
        <f t="array" ref="C27">_xlfn.TEXTJOIN(", ", TRUE, _xlfn._xlws.FILTER('2.1 shorter'!$A$2:$A$192, ('2.1 shorter'!$L$2:$L$192 &lt; '2.1 shorter'!R12) * ('2.1 shorter'!$L$2:$L$192 &gt;= '2.1 shorter'!L12) * ('2.1 shorter'!$A$2:$A$192 &lt;&gt; '2.1 shorter'!A12), "No matches"))</f>
        <v>CO-01, DA-CON-8, DA-PRO-7, DD-07, EC-03, EG-04, EL-04, EN-SUR-1, IS-03 , IT-01 , LS-01, LS-02, PE-02, PG-03, PM-04 , SG-SRE-02, TI-05</v>
      </c>
    </row>
    <row r="28" spans="1:3" x14ac:dyDescent="0.25">
      <c r="A28" s="61" t="str">
        <f>'2.1 shorter'!A13</f>
        <v>AS-05</v>
      </c>
      <c r="B28" s="62" t="str" cm="1">
        <f t="array" ref="B28">_xlfn.TEXTJOIN(", ",TRUE,_xlfn._xlws.FILTER('2.1 shorter'!$A$2:$A$192,('2.1 shorter'!$L$2:$L$192 &gt;'2.1 shorter'!Q13)*('2.1 shorter'!$L$2:$L$192 &lt;'2.1 shorter'!L13),"No matches"))</f>
        <v>AG-02, BI-02, CH-02, DD-09, EG-05, EL-05, PC-02, PE-03, PI-06, TI-06</v>
      </c>
      <c r="C28" s="63" t="str" cm="1">
        <f t="array" ref="C28">_xlfn.TEXTJOIN(", ", TRUE, _xlfn._xlws.FILTER('2.1 shorter'!$A$2:$A$192, ('2.1 shorter'!$L$2:$L$192 &lt; '2.1 shorter'!R13) * ('2.1 shorter'!$L$2:$L$192 &gt;= '2.1 shorter'!L13) * ('2.1 shorter'!$A$2:$A$192 &lt;&gt; '2.1 shorter'!A13), "No matches"))</f>
        <v>CT-EAV-02 , EG-06, GT-06, IS-04 , IT-02 , LS-03, PG-04, PM-05 , SG-SRE-03</v>
      </c>
    </row>
    <row r="29" spans="1:3" ht="30" x14ac:dyDescent="0.25">
      <c r="A29" s="61" t="str">
        <f>'2.1 shorter'!A14</f>
        <v>AS-06</v>
      </c>
      <c r="B29" s="62" t="str" cm="1">
        <f t="array" ref="B29">_xlfn.TEXTJOIN(", ",TRUE,_xlfn._xlws.FILTER('2.1 shorter'!$A$2:$A$192,('2.1 shorter'!$L$2:$L$192 &gt;'2.1 shorter'!Q14)*('2.1 shorter'!$L$2:$L$192 &lt;'2.1 shorter'!L14),"No matches"))</f>
        <v>CT-FIN-02 , EC-05, EG-06, EL-06, EN-ENG-3, PE-04</v>
      </c>
      <c r="C29" s="63" t="str" cm="1">
        <f t="array" ref="C29">_xlfn.TEXTJOIN(", ", TRUE, _xlfn._xlws.FILTER('2.1 shorter'!$A$2:$A$192, ('2.1 shorter'!$L$2:$L$192 &lt; '2.1 shorter'!R14) * ('2.1 shorter'!$L$2:$L$192 &gt;= '2.1 shorter'!L14) * ('2.1 shorter'!$A$2:$A$192 &lt;&gt; '2.1 shorter'!A14), "No matches"))</f>
        <v>AG-03, BI-03, CH-03, CT-EAV-03 , EG-07, EL-07, EN-SUR-2, GT-07, IS-05 , LS-04, PC-03, PG-05, SG-SRE-04</v>
      </c>
    </row>
    <row r="30" spans="1:3" ht="30" x14ac:dyDescent="0.25">
      <c r="A30" s="61" t="str">
        <f>'2.1 shorter'!A15</f>
        <v>AS-07</v>
      </c>
      <c r="B30" s="62" t="str" cm="1">
        <f t="array" ref="B30">_xlfn.TEXTJOIN(", ",TRUE,_xlfn._xlws.FILTER('2.1 shorter'!$A$2:$A$192,('2.1 shorter'!$L$2:$L$192 &gt;'2.1 shorter'!Q15)*('2.1 shorter'!$L$2:$L$192 &lt;'2.1 shorter'!L15),"No matches"))</f>
        <v>CO-02, EN-ENG-4, EN-SUR-2, GT-07, IT-03 , PE-05, PG-05, SG-SRE-05</v>
      </c>
      <c r="C30" s="63" t="str" cm="1">
        <f t="array" ref="C30">_xlfn.TEXTJOIN(", ", TRUE, _xlfn._xlws.FILTER('2.1 shorter'!$A$2:$A$192, ('2.1 shorter'!$L$2:$L$192 &lt; '2.1 shorter'!R15) * ('2.1 shorter'!$L$2:$L$192 &gt;= '2.1 shorter'!L15) * ('2.1 shorter'!$A$2:$A$192 &lt;&gt; '2.1 shorter'!A15), "No matches"))</f>
        <v>CT-FIN-03, CT-EAV-04 , EC-06, EG-08, EL-08, EN-SUR-3, IS-06 , PG-06, PM-06 , SE-RES-2, SG-SRE-06</v>
      </c>
    </row>
    <row r="31" spans="1:3" ht="30" x14ac:dyDescent="0.25">
      <c r="A31" s="61" t="str">
        <f>'2.1 shorter'!A16</f>
        <v>BI-01</v>
      </c>
      <c r="B31" s="62" t="str" cm="1">
        <f t="array" ref="B31">_xlfn.TEXTJOIN(", ",TRUE,_xlfn._xlws.FILTER('2.1 shorter'!$A$2:$A$192,('2.1 shorter'!$L$2:$L$192 &gt;'2.1 shorter'!Q16)*('2.1 shorter'!$L$2:$L$192 &lt;'2.1 shorter'!L16),"No matches"))</f>
        <v>DD-06, EC-02, EG-03, EL-03, EN-ENG-2, GT-04, TI-04</v>
      </c>
      <c r="C31" s="63" t="str" cm="1">
        <f t="array" ref="C31">_xlfn.TEXTJOIN(", ", TRUE, _xlfn._xlws.FILTER('2.1 shorter'!$A$2:$A$192, ('2.1 shorter'!$L$2:$L$192 &lt; '2.1 shorter'!R16) * ('2.1 shorter'!$L$2:$L$192 &gt;= '2.1 shorter'!L16) * ('2.1 shorter'!$A$2:$A$192 &lt;&gt; '2.1 shorter'!A16), "No matches"))</f>
        <v>AG-01, AS-04, CH-01, CR-07, DA-CON-7, DA-PRO-7, EC-03, EG-04, EL-04, IS-03 , IT-01 , LS-01, PC-01, PE-02, PG-03, PI-04, PM-04 , SG-SRE-02, TI-05</v>
      </c>
    </row>
    <row r="32" spans="1:3" ht="30" x14ac:dyDescent="0.25">
      <c r="A32" s="61" t="str">
        <f>'2.1 shorter'!A17</f>
        <v>BI-02</v>
      </c>
      <c r="B32" s="62" t="str" cm="1">
        <f t="array" ref="B32">_xlfn.TEXTJOIN(", ",TRUE,_xlfn._xlws.FILTER('2.1 shorter'!$A$2:$A$192,('2.1 shorter'!$L$2:$L$192 &gt;'2.1 shorter'!Q17)*('2.1 shorter'!$L$2:$L$192 &lt;'2.1 shorter'!L17),"No matches"))</f>
        <v>DD-08, DD-09, EC-04, EG-05, EL-05, GT-05, PE-03</v>
      </c>
      <c r="C32" s="63" t="str" cm="1">
        <f t="array" ref="C32">_xlfn.TEXTJOIN(", ", TRUE, _xlfn._xlws.FILTER('2.1 shorter'!$A$2:$A$192, ('2.1 shorter'!$L$2:$L$192 &lt; '2.1 shorter'!R17) * ('2.1 shorter'!$L$2:$L$192 &gt;= '2.1 shorter'!L17) * ('2.1 shorter'!$A$2:$A$192 &lt;&gt; '2.1 shorter'!A17), "No matches"))</f>
        <v>AG-02, AS-05, CH-02, CT-EAV-02 , GT-06, IS-04 , IT-02 , LS-03, PC-02, PG-04, PI-06, PM-05 , SG-SRE-03, TI-06</v>
      </c>
    </row>
    <row r="33" spans="1:3" x14ac:dyDescent="0.25">
      <c r="A33" s="61" t="str">
        <f>'2.1 shorter'!A18</f>
        <v>BI-03</v>
      </c>
      <c r="B33" s="62" t="str" cm="1">
        <f t="array" ref="B33">_xlfn.TEXTJOIN(", ",TRUE,_xlfn._xlws.FILTER('2.1 shorter'!$A$2:$A$192,('2.1 shorter'!$L$2:$L$192 &gt;'2.1 shorter'!Q18)*('2.1 shorter'!$L$2:$L$192 &lt;'2.1 shorter'!L18),"No matches"))</f>
        <v>AS-06, CT-EAV-03 , EC-05, EG-07, IS-05 , LS-04, SG-SRE-04</v>
      </c>
      <c r="C33" s="63" t="str" cm="1">
        <f t="array" ref="C33">_xlfn.TEXTJOIN(", ", TRUE, _xlfn._xlws.FILTER('2.1 shorter'!$A$2:$A$192, ('2.1 shorter'!$L$2:$L$192 &lt; '2.1 shorter'!R18) * ('2.1 shorter'!$L$2:$L$192 &gt;= '2.1 shorter'!L18) * ('2.1 shorter'!$A$2:$A$192 &lt;&gt; '2.1 shorter'!A18), "No matches"))</f>
        <v>AG-03, CH-03, EL-07, EN-ENG-4, EN-SUR-2, GT-07, IT-03 , PC-03, PE-05, PG-05</v>
      </c>
    </row>
    <row r="34" spans="1:3" x14ac:dyDescent="0.25">
      <c r="A34" s="61" t="str">
        <f>'2.1 shorter'!A19</f>
        <v>BI-04</v>
      </c>
      <c r="B34" s="62" t="str" cm="1">
        <f t="array" ref="B34">_xlfn.TEXTJOIN(", ",TRUE,_xlfn._xlws.FILTER('2.1 shorter'!$A$2:$A$192,('2.1 shorter'!$L$2:$L$192 &gt;'2.1 shorter'!Q19)*('2.1 shorter'!$L$2:$L$192 &lt;'2.1 shorter'!L19),"No matches"))</f>
        <v>CT-FIN-03, CT-EAV-04 , EC-06, EG-08, EN-SUR-3, PG-06, SE-RES-2, SG-SRE-06</v>
      </c>
      <c r="C34" s="63" t="str" cm="1">
        <f t="array" ref="C34">_xlfn.TEXTJOIN(", ", TRUE, _xlfn._xlws.FILTER('2.1 shorter'!$A$2:$A$192, ('2.1 shorter'!$L$2:$L$192 &lt; '2.1 shorter'!R19) * ('2.1 shorter'!$L$2:$L$192 &gt;= '2.1 shorter'!L19) * ('2.1 shorter'!$A$2:$A$192 &lt;&gt; '2.1 shorter'!A19), "No matches"))</f>
        <v>AG-04, CH-04, CO-03, EL-09, EN-ENG-5, GT-08, IT-04 , LS-05, PC-04, SE-RES-3</v>
      </c>
    </row>
    <row r="35" spans="1:3" x14ac:dyDescent="0.25">
      <c r="A35" s="61" t="str">
        <f>'2.1 shorter'!A20</f>
        <v>BI-05</v>
      </c>
      <c r="B35" s="62" t="str" cm="1">
        <f t="array" ref="B35">_xlfn.TEXTJOIN(", ",TRUE,_xlfn._xlws.FILTER('2.1 shorter'!$A$2:$A$192,('2.1 shorter'!$L$2:$L$192 &gt;'2.1 shorter'!Q20)*('2.1 shorter'!$L$2:$L$192 &lt;'2.1 shorter'!L20),"No matches"))</f>
        <v>CO-03, CT-EAV-05 , EC-07, EN-ENG-5, EN-SUR-4, IT-04 , SE-REM-1, SE-RES-3</v>
      </c>
      <c r="C35" s="63" t="str" cm="1">
        <f t="array" ref="C35">_xlfn.TEXTJOIN(", ", TRUE, _xlfn._xlws.FILTER('2.1 shorter'!$A$2:$A$192, ('2.1 shorter'!$L$2:$L$192 &lt; '2.1 shorter'!R20) * ('2.1 shorter'!$L$2:$L$192 &gt;= '2.1 shorter'!L20) * ('2.1 shorter'!$A$2:$A$192 &lt;&gt; '2.1 shorter'!A20), "No matches"))</f>
        <v>AC-01, AG-05, CH-05, CO-04, CT-FIN-04 , EC-08, PC-05</v>
      </c>
    </row>
    <row r="36" spans="1:3" ht="30" x14ac:dyDescent="0.25">
      <c r="A36" s="61" t="str">
        <f>'2.1 shorter'!A21</f>
        <v>CH-01</v>
      </c>
      <c r="B36" s="62" t="str" cm="1">
        <f t="array" ref="B36">_xlfn.TEXTJOIN(", ",TRUE,_xlfn._xlws.FILTER('2.1 shorter'!$A$2:$A$192,('2.1 shorter'!$L$2:$L$192 &gt;'2.1 shorter'!Q21)*('2.1 shorter'!$L$2:$L$192 &lt;'2.1 shorter'!L21),"No matches"))</f>
        <v>DD-06, EC-02, EG-03, EL-03, EN-ENG-2, GT-04, TI-04</v>
      </c>
      <c r="C36" s="63" t="str" cm="1">
        <f t="array" ref="C36">_xlfn.TEXTJOIN(", ", TRUE, _xlfn._xlws.FILTER('2.1 shorter'!$A$2:$A$192, ('2.1 shorter'!$L$2:$L$192 &lt; '2.1 shorter'!R21) * ('2.1 shorter'!$L$2:$L$192 &gt;= '2.1 shorter'!L21) * ('2.1 shorter'!$A$2:$A$192 &lt;&gt; '2.1 shorter'!A21), "No matches"))</f>
        <v>AG-01, AS-04, BI-01, CR-07, DA-CON-7, DA-PRO-7, EC-03, EG-04, EL-04, IS-03 , IT-01 , LS-01, PC-01, PE-02, PG-03, PI-04, PM-04 , SG-SRE-02, TI-05</v>
      </c>
    </row>
    <row r="37" spans="1:3" ht="30" x14ac:dyDescent="0.25">
      <c r="A37" s="61" t="str">
        <f>'2.1 shorter'!A22</f>
        <v>CH-02</v>
      </c>
      <c r="B37" s="62" t="str" cm="1">
        <f t="array" ref="B37">_xlfn.TEXTJOIN(", ",TRUE,_xlfn._xlws.FILTER('2.1 shorter'!$A$2:$A$192,('2.1 shorter'!$L$2:$L$192 &gt;'2.1 shorter'!Q22)*('2.1 shorter'!$L$2:$L$192 &lt;'2.1 shorter'!L22),"No matches"))</f>
        <v>DD-08, DD-09, EC-04, EG-05, EL-05, GT-05, PE-03</v>
      </c>
      <c r="C37" s="63" t="str" cm="1">
        <f t="array" ref="C37">_xlfn.TEXTJOIN(", ", TRUE, _xlfn._xlws.FILTER('2.1 shorter'!$A$2:$A$192, ('2.1 shorter'!$L$2:$L$192 &lt; '2.1 shorter'!R22) * ('2.1 shorter'!$L$2:$L$192 &gt;= '2.1 shorter'!L22) * ('2.1 shorter'!$A$2:$A$192 &lt;&gt; '2.1 shorter'!A22), "No matches"))</f>
        <v>AG-02, AS-05, BI-02, CT-EAV-02 , GT-06, IS-04 , IT-02 , LS-03, PC-02, PG-04, PI-06, PM-05 , SG-SRE-03, TI-06</v>
      </c>
    </row>
    <row r="38" spans="1:3" x14ac:dyDescent="0.25">
      <c r="A38" s="61" t="str">
        <f>'2.1 shorter'!A23</f>
        <v>CH-03</v>
      </c>
      <c r="B38" s="62" t="str" cm="1">
        <f t="array" ref="B38">_xlfn.TEXTJOIN(", ",TRUE,_xlfn._xlws.FILTER('2.1 shorter'!$A$2:$A$192,('2.1 shorter'!$L$2:$L$192 &gt;'2.1 shorter'!Q23)*('2.1 shorter'!$L$2:$L$192 &lt;'2.1 shorter'!L23),"No matches"))</f>
        <v>AS-06, CT-EAV-03 , EC-05, EG-07, IS-05 , LS-04, SG-SRE-04</v>
      </c>
      <c r="C38" s="63" t="str" cm="1">
        <f t="array" ref="C38">_xlfn.TEXTJOIN(", ", TRUE, _xlfn._xlws.FILTER('2.1 shorter'!$A$2:$A$192, ('2.1 shorter'!$L$2:$L$192 &lt; '2.1 shorter'!R23) * ('2.1 shorter'!$L$2:$L$192 &gt;= '2.1 shorter'!L23) * ('2.1 shorter'!$A$2:$A$192 &lt;&gt; '2.1 shorter'!A23), "No matches"))</f>
        <v>AG-03, BI-03, EL-07, EN-ENG-4, EN-SUR-2, GT-07, IT-03 , PC-03, PE-05, PG-05</v>
      </c>
    </row>
    <row r="39" spans="1:3" x14ac:dyDescent="0.25">
      <c r="A39" s="61" t="str">
        <f>'2.1 shorter'!A24</f>
        <v>CH-04</v>
      </c>
      <c r="B39" s="62" t="str" cm="1">
        <f t="array" ref="B39">_xlfn.TEXTJOIN(", ",TRUE,_xlfn._xlws.FILTER('2.1 shorter'!$A$2:$A$192,('2.1 shorter'!$L$2:$L$192 &gt;'2.1 shorter'!Q24)*('2.1 shorter'!$L$2:$L$192 &lt;'2.1 shorter'!L24),"No matches"))</f>
        <v>CT-FIN-03, CT-EAV-04 , EC-06, EG-08, EN-SUR-3, PG-06, SE-RES-2, SG-SRE-06</v>
      </c>
      <c r="C39" s="63" t="str" cm="1">
        <f t="array" ref="C39">_xlfn.TEXTJOIN(", ", TRUE, _xlfn._xlws.FILTER('2.1 shorter'!$A$2:$A$192, ('2.1 shorter'!$L$2:$L$192 &lt; '2.1 shorter'!R24) * ('2.1 shorter'!$L$2:$L$192 &gt;= '2.1 shorter'!L24) * ('2.1 shorter'!$A$2:$A$192 &lt;&gt; '2.1 shorter'!A24), "No matches"))</f>
        <v>AG-04, BI-04, CO-03, EL-09, EN-ENG-5, GT-08, IT-04 , LS-05, PC-04, SE-RES-3</v>
      </c>
    </row>
    <row r="40" spans="1:3" x14ac:dyDescent="0.25">
      <c r="A40" s="61" t="str">
        <f>'2.1 shorter'!A25</f>
        <v>CH-05</v>
      </c>
      <c r="B40" s="62" t="str" cm="1">
        <f t="array" ref="B40">_xlfn.TEXTJOIN(", ",TRUE,_xlfn._xlws.FILTER('2.1 shorter'!$A$2:$A$192,('2.1 shorter'!$L$2:$L$192 &gt;'2.1 shorter'!Q25)*('2.1 shorter'!$L$2:$L$192 &lt;'2.1 shorter'!L25),"No matches"))</f>
        <v>CO-03, CT-EAV-05 , EC-07, EN-ENG-5, EN-SUR-4, IT-04 , SE-REM-1, SE-RES-3</v>
      </c>
      <c r="C40" s="63" t="str" cm="1">
        <f t="array" ref="C40">_xlfn.TEXTJOIN(", ", TRUE, _xlfn._xlws.FILTER('2.1 shorter'!$A$2:$A$192, ('2.1 shorter'!$L$2:$L$192 &lt; '2.1 shorter'!R25) * ('2.1 shorter'!$L$2:$L$192 &gt;= '2.1 shorter'!L25) * ('2.1 shorter'!$A$2:$A$192 &lt;&gt; '2.1 shorter'!A25), "No matches"))</f>
        <v>AC-01, AG-05, BI-05, CO-04, CT-FIN-04 , EC-08, PC-05</v>
      </c>
    </row>
    <row r="41" spans="1:3" ht="30" x14ac:dyDescent="0.25">
      <c r="A41" s="61" t="str">
        <f>'2.1 shorter'!A26</f>
        <v>CO-DEV</v>
      </c>
      <c r="B41" s="62" t="str" cm="1">
        <f t="array" ref="B41">_xlfn.TEXTJOIN(", ",TRUE,_xlfn._xlws.FILTER('2.1 shorter'!$A$2:$A$192,('2.1 shorter'!$L$2:$L$192 &gt;'2.1 shorter'!Q26)*('2.1 shorter'!$L$2:$L$192 &lt;'2.1 shorter'!L26),"No matches"))</f>
        <v>AS-02, DA-CON-5, DD-04, EC-01, EG-02, GL-MAN-9, GL-MAN-10, GT-03, IS-02 , PI-02, PM-02 , PY-06, TI-03</v>
      </c>
      <c r="C41" s="63" t="str" cm="1">
        <f t="array" ref="C41">_xlfn.TEXTJOIN(", ", TRUE, _xlfn._xlws.FILTER('2.1 shorter'!$A$2:$A$192, ('2.1 shorter'!$L$2:$L$192 &lt; '2.1 shorter'!R26) * ('2.1 shorter'!$L$2:$L$192 &gt;= '2.1 shorter'!L26) * ('2.1 shorter'!$A$2:$A$192 &lt;&gt; '2.1 shorter'!A26), "No matches"))</f>
        <v>AS-03, CR-06, DA-CON-6, DA-PRO-6, DD-05, EL-02, GL-MAN-11, GL-MAN-12, PE-01, PG-02, PI-03, PM-03 , PY-07</v>
      </c>
    </row>
    <row r="42" spans="1:3" ht="30" x14ac:dyDescent="0.25">
      <c r="A42" s="61" t="str">
        <f>'2.1 shorter'!A27</f>
        <v>CO-01</v>
      </c>
      <c r="B42" s="62" t="str" cm="1">
        <f t="array" ref="B42">_xlfn.TEXTJOIN(", ",TRUE,_xlfn._xlws.FILTER('2.1 shorter'!$A$2:$A$192,('2.1 shorter'!$L$2:$L$192 &gt;'2.1 shorter'!Q27)*('2.1 shorter'!$L$2:$L$192 &lt;'2.1 shorter'!L27),"No matches"))</f>
        <v>AS-04, DA-CON-7, DA-CON-8, DA-PRO-7, DD-07, EC-03, EG-04, EL-04, IS-03 , IT-01 , LS-01, PC-01, PE-02, PG-03, PM-04 , SG-SRE-02, TI-05</v>
      </c>
      <c r="C42" s="63" t="str" cm="1">
        <f t="array" ref="C42">_xlfn.TEXTJOIN(", ", TRUE, _xlfn._xlws.FILTER('2.1 shorter'!$A$2:$A$192, ('2.1 shorter'!$L$2:$L$192 &lt; '2.1 shorter'!R27) * ('2.1 shorter'!$L$2:$L$192 &gt;= '2.1 shorter'!L27) * ('2.1 shorter'!$A$2:$A$192 &lt;&gt; '2.1 shorter'!A27), "No matches"))</f>
        <v>CT-FIN-01, CT-EAV-01 , DD-08, EN-SUR-1, GT-05, LS-02, PI-05, SE-RES-1</v>
      </c>
    </row>
    <row r="43" spans="1:3" ht="30" x14ac:dyDescent="0.25">
      <c r="A43" s="61" t="str">
        <f>'2.1 shorter'!A28</f>
        <v>CO-02</v>
      </c>
      <c r="B43" s="62" t="str" cm="1">
        <f t="array" ref="B43">_xlfn.TEXTJOIN(", ",TRUE,_xlfn._xlws.FILTER('2.1 shorter'!$A$2:$A$192,('2.1 shorter'!$L$2:$L$192 &gt;'2.1 shorter'!Q28)*('2.1 shorter'!$L$2:$L$192 &lt;'2.1 shorter'!L28),"No matches"))</f>
        <v>EL-07, EN-ENG-4, EN-SUR-2, GT-07, IT-03 , PC-03, PE-05, PG-05, SG-SRE-05</v>
      </c>
      <c r="C43" s="63" t="str" cm="1">
        <f t="array" ref="C43">_xlfn.TEXTJOIN(", ", TRUE, _xlfn._xlws.FILTER('2.1 shorter'!$A$2:$A$192, ('2.1 shorter'!$L$2:$L$192 &lt; '2.1 shorter'!R28) * ('2.1 shorter'!$L$2:$L$192 &gt;= '2.1 shorter'!L28) * ('2.1 shorter'!$A$2:$A$192 &lt;&gt; '2.1 shorter'!A28), "No matches"))</f>
        <v>AS-07, CT-FIN-03, CT-EAV-04 , EC-06, EG-08, EL-08, EN-SUR-3, IS-06 , PG-06, PM-06 , SE-RES-2, SG-SRE-06</v>
      </c>
    </row>
    <row r="44" spans="1:3" ht="30" x14ac:dyDescent="0.25">
      <c r="A44" s="61" t="str">
        <f>'2.1 shorter'!A29</f>
        <v>CO-03</v>
      </c>
      <c r="B44" s="62" t="str" cm="1">
        <f t="array" ref="B44">_xlfn.TEXTJOIN(", ",TRUE,_xlfn._xlws.FILTER('2.1 shorter'!$A$2:$A$192,('2.1 shorter'!$L$2:$L$192 &gt;'2.1 shorter'!Q29)*('2.1 shorter'!$L$2:$L$192 &lt;'2.1 shorter'!L29),"No matches"))</f>
        <v>AG-04, BI-04, CH-04, CT-FIN-03, CT-EAV-04 , EL-09, EN-SUR-3, GT-08, LS-05, PC-04, PG-06, SG-SRE-06</v>
      </c>
      <c r="C44" s="63" t="str" cm="1">
        <f t="array" ref="C44">_xlfn.TEXTJOIN(", ", TRUE, _xlfn._xlws.FILTER('2.1 shorter'!$A$2:$A$192, ('2.1 shorter'!$L$2:$L$192 &lt; '2.1 shorter'!R29) * ('2.1 shorter'!$L$2:$L$192 &gt;= '2.1 shorter'!L29) * ('2.1 shorter'!$A$2:$A$192 &lt;&gt; '2.1 shorter'!A29), "No matches"))</f>
        <v>CT-EAV-05 , EC-07, EN-ENG-5, EN-SUR-4, IT-04 , SE-REM-1, SE-RES-3</v>
      </c>
    </row>
    <row r="45" spans="1:3" x14ac:dyDescent="0.25">
      <c r="A45" s="61" t="str">
        <f>'2.1 shorter'!A30</f>
        <v>CO-04</v>
      </c>
      <c r="B45" s="62" t="str" cm="1">
        <f t="array" ref="B45">_xlfn.TEXTJOIN(", ",TRUE,_xlfn._xlws.FILTER('2.1 shorter'!$A$2:$A$192,('2.1 shorter'!$L$2:$L$192 &gt;'2.1 shorter'!Q30)*('2.1 shorter'!$L$2:$L$192 &lt;'2.1 shorter'!L30),"No matches"))</f>
        <v>AG-05, BI-05, CH-05, CT-FIN-04 , CT-EAV-05 , EC-07, EN-SUR-4, IT-04 , PC-05, SE-REM-1, SE-RES-3</v>
      </c>
      <c r="C45" s="63" t="str" cm="1">
        <f t="array" ref="C45">_xlfn.TEXTJOIN(", ", TRUE, _xlfn._xlws.FILTER('2.1 shorter'!$A$2:$A$192, ('2.1 shorter'!$L$2:$L$192 &lt; '2.1 shorter'!R30) * ('2.1 shorter'!$L$2:$L$192 &gt;= '2.1 shorter'!L30) * ('2.1 shorter'!$A$2:$A$192 &lt;&gt; '2.1 shorter'!A30), "No matches"))</f>
        <v>AC-01, EC-08, EX-01 , SE-RES-4</v>
      </c>
    </row>
    <row r="46" spans="1:3" x14ac:dyDescent="0.25">
      <c r="A46" s="61" t="str">
        <f>'2.1 shorter'!A31</f>
        <v>CR-03</v>
      </c>
      <c r="B46" s="62" t="str" cm="1">
        <f t="array" ref="B46">_xlfn.TEXTJOIN(", ",TRUE,_xlfn._xlws.FILTER('2.1 shorter'!$A$2:$A$192,('2.1 shorter'!$L$2:$L$192 &gt;'2.1 shorter'!Q31)*('2.1 shorter'!$L$2:$L$192 &lt;'2.1 shorter'!L31),"No matches"))</f>
        <v>PY-02, ST-SCY-1</v>
      </c>
      <c r="C46" s="63" t="str" cm="1">
        <f t="array" ref="C46">_xlfn.TEXTJOIN(", ", TRUE, _xlfn._xlws.FILTER('2.1 shorter'!$A$2:$A$192, ('2.1 shorter'!$L$2:$L$192 &lt; '2.1 shorter'!R31) * ('2.1 shorter'!$L$2:$L$192 &gt;= '2.1 shorter'!L31) * ('2.1 shorter'!$A$2:$A$192 &lt;&gt; '2.1 shorter'!A31), "No matches"))</f>
        <v>DD-02, GL-MAN-3, GT-01, PY-03, ST-SCY-2</v>
      </c>
    </row>
    <row r="47" spans="1:3" x14ac:dyDescent="0.25">
      <c r="A47" s="61" t="str">
        <f>'2.1 shorter'!A32</f>
        <v>CR-04</v>
      </c>
      <c r="B47" s="62" t="str" cm="1">
        <f t="array" ref="B47">_xlfn.TEXTJOIN(", ",TRUE,_xlfn._xlws.FILTER('2.1 shorter'!$A$2:$A$192,('2.1 shorter'!$L$2:$L$192 &gt;'2.1 shorter'!Q32)*('2.1 shorter'!$L$2:$L$192 &lt;'2.1 shorter'!L32),"No matches"))</f>
        <v>DD-02, GL-MAN-4, GT-01, ST-SCY-2, ST-SCY-3, TI-01</v>
      </c>
      <c r="C47" s="63" t="str" cm="1">
        <f t="array" ref="C47">_xlfn.TEXTJOIN(", ", TRUE, _xlfn._xlws.FILTER('2.1 shorter'!$A$2:$A$192, ('2.1 shorter'!$L$2:$L$192 &lt; '2.1 shorter'!R32) * ('2.1 shorter'!$L$2:$L$192 &gt;= '2.1 shorter'!L32) * ('2.1 shorter'!$A$2:$A$192 &lt;&gt; '2.1 shorter'!A32), "No matches"))</f>
        <v>DD-03, EL-01, GL-MAN-5, GL-MAN-6, PY-04, TI-02</v>
      </c>
    </row>
    <row r="48" spans="1:3" ht="30" x14ac:dyDescent="0.25">
      <c r="A48" s="61" t="str">
        <f>'2.1 shorter'!A33</f>
        <v>CR-05</v>
      </c>
      <c r="B48" s="62" t="str" cm="1">
        <f t="array" ref="B48">_xlfn.TEXTJOIN(", ",TRUE,_xlfn._xlws.FILTER('2.1 shorter'!$A$2:$A$192,('2.1 shorter'!$L$2:$L$192 &gt;'2.1 shorter'!Q33)*('2.1 shorter'!$L$2:$L$192 &lt;'2.1 shorter'!L33),"No matches"))</f>
        <v>DD-03, GL-MAN-6, GL-MAN-7, GT-02, ST-SCY-4, TI-02</v>
      </c>
      <c r="C48" s="63" t="str" cm="1">
        <f t="array" ref="C48">_xlfn.TEXTJOIN(", ", TRUE, _xlfn._xlws.FILTER('2.1 shorter'!$A$2:$A$192, ('2.1 shorter'!$L$2:$L$192 &lt; '2.1 shorter'!R33) * ('2.1 shorter'!$L$2:$L$192 &gt;= '2.1 shorter'!L33) * ('2.1 shorter'!$A$2:$A$192 &lt;&gt; '2.1 shorter'!A33), "No matches"))</f>
        <v>AS-01, DA-CON-4, DA-PRO-5, DD-04, EG-01, EN-ENG-1, GL-MAN-8, IS-01 , PG-01, PI-01, PM-01 , PY-05</v>
      </c>
    </row>
    <row r="49" spans="1:3" ht="30" x14ac:dyDescent="0.25">
      <c r="A49" s="61" t="str">
        <f>'2.1 shorter'!A34</f>
        <v>CR-06</v>
      </c>
      <c r="B49" s="62" t="str" cm="1">
        <f t="array" ref="B49">_xlfn.TEXTJOIN(", ",TRUE,_xlfn._xlws.FILTER('2.1 shorter'!$A$2:$A$192,('2.1 shorter'!$L$2:$L$192 &gt;'2.1 shorter'!Q34)*('2.1 shorter'!$L$2:$L$192 &lt;'2.1 shorter'!L34),"No matches"))</f>
        <v>AS-02, CO-DEV, DA-CON-5, DA-CON-6, EC-01, EG-02, EL-02, GL-MAN-10, GT-03, IS-02 , PI-02, PM-02 , PY-06, TI-03</v>
      </c>
      <c r="C49" s="63" t="str" cm="1">
        <f t="array" ref="C49">_xlfn.TEXTJOIN(", ", TRUE, _xlfn._xlws.FILTER('2.1 shorter'!$A$2:$A$192, ('2.1 shorter'!$L$2:$L$192 &lt; '2.1 shorter'!R34) * ('2.1 shorter'!$L$2:$L$192 &gt;= '2.1 shorter'!L34) * ('2.1 shorter'!$A$2:$A$192 &lt;&gt; '2.1 shorter'!A34), "No matches"))</f>
        <v>AS-03, DA-PRO-6, DD-05, EC-02, GL-MAN-11, GL-MAN-12, PE-01, PG-02, PI-03, PM-03 , PY-07, TI-04</v>
      </c>
    </row>
    <row r="50" spans="1:3" ht="30" x14ac:dyDescent="0.25">
      <c r="A50" s="61" t="str">
        <f>'2.1 shorter'!A35</f>
        <v>CR-07</v>
      </c>
      <c r="B50" s="62" t="str" cm="1">
        <f t="array" ref="B50">_xlfn.TEXTJOIN(", ",TRUE,_xlfn._xlws.FILTER('2.1 shorter'!$A$2:$A$192,('2.1 shorter'!$L$2:$L$192 &gt;'2.1 shorter'!Q35)*('2.1 shorter'!$L$2:$L$192 &lt;'2.1 shorter'!L35),"No matches"))</f>
        <v>AG-01, BI-01, CH-01, DD-06, EC-02, EG-03, EL-03, EN-ENG-2, GT-04</v>
      </c>
      <c r="C50" s="63" t="str" cm="1">
        <f t="array" ref="C50">_xlfn.TEXTJOIN(", ", TRUE, _xlfn._xlws.FILTER('2.1 shorter'!$A$2:$A$192, ('2.1 shorter'!$L$2:$L$192 &lt; '2.1 shorter'!R35) * ('2.1 shorter'!$L$2:$L$192 &gt;= '2.1 shorter'!L35) * ('2.1 shorter'!$A$2:$A$192 &lt;&gt; '2.1 shorter'!A35), "No matches"))</f>
        <v>AS-04, DA-CON-7, DA-PRO-7, EC-03, EG-04, EL-04, IS-03 , IT-01 , LS-01, PC-01, PE-02, PG-03, PI-04, PM-04 , SG-SRE-02, TI-05</v>
      </c>
    </row>
    <row r="51" spans="1:3" ht="30" x14ac:dyDescent="0.25">
      <c r="A51" s="61" t="str">
        <f>'2.1 shorter'!A36</f>
        <v>CT-FIN-01</v>
      </c>
      <c r="B51" s="62" t="str" cm="1">
        <f t="array" ref="B51">_xlfn.TEXTJOIN(", ",TRUE,_xlfn._xlws.FILTER('2.1 shorter'!$A$2:$A$192,('2.1 shorter'!$L$2:$L$192 &gt;'2.1 shorter'!Q36)*('2.1 shorter'!$L$2:$L$192 &lt;'2.1 shorter'!L36),"No matches"))</f>
        <v>CO-01, CT-EAV-01 , DA-CON-8, DA-PRO-7, DD-07, EG-04, EL-04, EN-SUR-1, IT-01 , LS-01, LS-02, PE-02, PG-03, SE-RES-1, SG-SRE-02, TI-05</v>
      </c>
      <c r="C51" s="63" t="str" cm="1">
        <f t="array" ref="C51">_xlfn.TEXTJOIN(", ", TRUE, _xlfn._xlws.FILTER('2.1 shorter'!$A$2:$A$192, ('2.1 shorter'!$L$2:$L$192 &lt; '2.1 shorter'!R36) * ('2.1 shorter'!$L$2:$L$192 &gt;= '2.1 shorter'!L36) * ('2.1 shorter'!$A$2:$A$192 &lt;&gt; '2.1 shorter'!A36), "No matches"))</f>
        <v>DD-08, EC-04, EG-05, GT-05, PI-05</v>
      </c>
    </row>
    <row r="52" spans="1:3" x14ac:dyDescent="0.25">
      <c r="A52" s="61" t="str">
        <f>'2.1 shorter'!A37</f>
        <v xml:space="preserve">CT-FIN-02 </v>
      </c>
      <c r="B52" s="62" t="str" cm="1">
        <f t="array" ref="B52">_xlfn.TEXTJOIN(", ",TRUE,_xlfn._xlws.FILTER('2.1 shorter'!$A$2:$A$192,('2.1 shorter'!$L$2:$L$192 &gt;'2.1 shorter'!Q37)*('2.1 shorter'!$L$2:$L$192 &lt;'2.1 shorter'!L37),"No matches"))</f>
        <v>AS-05, CT-EAV-02 , EG-06, EL-06, GT-06, IS-04 , IT-02 , LS-03, PG-04, PM-05 , SG-SRE-03</v>
      </c>
      <c r="C52" s="63" t="str" cm="1">
        <f t="array" ref="C52">_xlfn.TEXTJOIN(", ", TRUE, _xlfn._xlws.FILTER('2.1 shorter'!$A$2:$A$192, ('2.1 shorter'!$L$2:$L$192 &lt; '2.1 shorter'!R37) * ('2.1 shorter'!$L$2:$L$192 &gt;= '2.1 shorter'!L37) * ('2.1 shorter'!$A$2:$A$192 &lt;&gt; '2.1 shorter'!A37), "No matches"))</f>
        <v>AS-06, EC-05, EN-ENG-3, IS-05 , LS-04, PE-04, SG-SRE-04</v>
      </c>
    </row>
    <row r="53" spans="1:3" ht="30" x14ac:dyDescent="0.25">
      <c r="A53" s="61" t="str">
        <f>'2.1 shorter'!A38</f>
        <v>CT-FIN-03</v>
      </c>
      <c r="B53" s="62" t="str" cm="1">
        <f t="array" ref="B53">_xlfn.TEXTJOIN(", ",TRUE,_xlfn._xlws.FILTER('2.1 shorter'!$A$2:$A$192,('2.1 shorter'!$L$2:$L$192 &gt;'2.1 shorter'!Q38)*('2.1 shorter'!$L$2:$L$192 &lt;'2.1 shorter'!L38),"No matches"))</f>
        <v>AS-07, CO-02, EC-06, EG-08, EL-08, EN-SUR-3, IS-06 , PG-06, PM-06 , SE-RES-2, SG-SRE-05, SG-SRE-06</v>
      </c>
      <c r="C53" s="63" t="str" cm="1">
        <f t="array" ref="C53">_xlfn.TEXTJOIN(", ", TRUE, _xlfn._xlws.FILTER('2.1 shorter'!$A$2:$A$192, ('2.1 shorter'!$L$2:$L$192 &lt; '2.1 shorter'!R38) * ('2.1 shorter'!$L$2:$L$192 &gt;= '2.1 shorter'!L38) * ('2.1 shorter'!$A$2:$A$192 &lt;&gt; '2.1 shorter'!A38), "No matches"))</f>
        <v>AG-04, BI-04, CH-04, CO-03, CT-EAV-04 , EL-09, GT-08, LS-05, PC-04</v>
      </c>
    </row>
    <row r="54" spans="1:3" x14ac:dyDescent="0.25">
      <c r="A54" s="61" t="str">
        <f>'2.1 shorter'!A39</f>
        <v xml:space="preserve">CT-FIN-04 </v>
      </c>
      <c r="B54" s="62" t="str" cm="1">
        <f t="array" ref="B54">_xlfn.TEXTJOIN(", ",TRUE,_xlfn._xlws.FILTER('2.1 shorter'!$A$2:$A$192,('2.1 shorter'!$L$2:$L$192 &gt;'2.1 shorter'!Q39)*('2.1 shorter'!$L$2:$L$192 &lt;'2.1 shorter'!L39),"No matches"))</f>
        <v>AG-05, BI-05, CH-05, CT-EAV-05 , EC-07, EN-SUR-4, IT-04 , PC-05, SE-REM-1, SE-RES-3</v>
      </c>
      <c r="C54" s="63" t="str" cm="1">
        <f t="array" ref="C54">_xlfn.TEXTJOIN(", ", TRUE, _xlfn._xlws.FILTER('2.1 shorter'!$A$2:$A$192, ('2.1 shorter'!$L$2:$L$192 &lt; '2.1 shorter'!R39) * ('2.1 shorter'!$L$2:$L$192 &gt;= '2.1 shorter'!L39) * ('2.1 shorter'!$A$2:$A$192 &lt;&gt; '2.1 shorter'!A39), "No matches"))</f>
        <v>AC-01, CO-04, EC-08</v>
      </c>
    </row>
    <row r="55" spans="1:3" ht="30" x14ac:dyDescent="0.25">
      <c r="A55" s="61" t="str">
        <f>'2.1 shorter'!A40</f>
        <v xml:space="preserve">CT-EAV-01 </v>
      </c>
      <c r="B55" s="62" t="str" cm="1">
        <f t="array" ref="B55">_xlfn.TEXTJOIN(", ",TRUE,_xlfn._xlws.FILTER('2.1 shorter'!$A$2:$A$192,('2.1 shorter'!$L$2:$L$192 &gt;'2.1 shorter'!Q40)*('2.1 shorter'!$L$2:$L$192 &lt;'2.1 shorter'!L40),"No matches"))</f>
        <v>CO-01, DA-CON-8, DA-PRO-7, DD-07, EC-03, EG-04, EL-04, EN-SUR-1, IT-01 , LS-01, LS-02, PE-02, PG-03, SE-RES-1, SG-SRE-02, TI-05</v>
      </c>
      <c r="C55" s="63" t="str" cm="1">
        <f t="array" ref="C55">_xlfn.TEXTJOIN(", ", TRUE, _xlfn._xlws.FILTER('2.1 shorter'!$A$2:$A$192, ('2.1 shorter'!$L$2:$L$192 &lt; '2.1 shorter'!R40) * ('2.1 shorter'!$L$2:$L$192 &gt;= '2.1 shorter'!L40) * ('2.1 shorter'!$A$2:$A$192 &lt;&gt; '2.1 shorter'!A40), "No matches"))</f>
        <v>CT-FIN-01, DD-08, EC-04, GT-05, PI-05</v>
      </c>
    </row>
    <row r="56" spans="1:3" ht="30" x14ac:dyDescent="0.25">
      <c r="A56" s="61" t="str">
        <f>'2.1 shorter'!A41</f>
        <v xml:space="preserve">CT-EAV-02 </v>
      </c>
      <c r="B56" s="62" t="str" cm="1">
        <f t="array" ref="B56">_xlfn.TEXTJOIN(", ",TRUE,_xlfn._xlws.FILTER('2.1 shorter'!$A$2:$A$192,('2.1 shorter'!$L$2:$L$192 &gt;'2.1 shorter'!Q41)*('2.1 shorter'!$L$2:$L$192 &lt;'2.1 shorter'!L41),"No matches"))</f>
        <v>AG-02, AS-05, BI-02, CH-02, DD-09, GT-06, IS-04 , IT-02 , PC-02, PE-03, PG-04, PI-06, PM-05 , SG-SRE-03, TI-06</v>
      </c>
      <c r="C56" s="63" t="str" cm="1">
        <f t="array" ref="C56">_xlfn.TEXTJOIN(", ", TRUE, _xlfn._xlws.FILTER('2.1 shorter'!$A$2:$A$192, ('2.1 shorter'!$L$2:$L$192 &lt; '2.1 shorter'!R41) * ('2.1 shorter'!$L$2:$L$192 &gt;= '2.1 shorter'!L41) * ('2.1 shorter'!$A$2:$A$192 &lt;&gt; '2.1 shorter'!A41), "No matches"))</f>
        <v>CT-FIN-02 , EG-06, EL-06, EN-ENG-3, LS-03, PE-04</v>
      </c>
    </row>
    <row r="57" spans="1:3" ht="30" x14ac:dyDescent="0.25">
      <c r="A57" s="61" t="str">
        <f>'2.1 shorter'!A42</f>
        <v xml:space="preserve">CT-EAV-03 </v>
      </c>
      <c r="B57" s="62" t="str" cm="1">
        <f t="array" ref="B57">_xlfn.TEXTJOIN(", ",TRUE,_xlfn._xlws.FILTER('2.1 shorter'!$A$2:$A$192,('2.1 shorter'!$L$2:$L$192 &gt;'2.1 shorter'!Q42)*('2.1 shorter'!$L$2:$L$192 &lt;'2.1 shorter'!L42),"No matches"))</f>
        <v>AS-06, EC-05, IS-05 , LS-04, SG-SRE-04</v>
      </c>
      <c r="C57" s="63" t="str" cm="1">
        <f t="array" ref="C57">_xlfn.TEXTJOIN(", ", TRUE, _xlfn._xlws.FILTER('2.1 shorter'!$A$2:$A$192, ('2.1 shorter'!$L$2:$L$192 &lt; '2.1 shorter'!R42) * ('2.1 shorter'!$L$2:$L$192 &gt;= '2.1 shorter'!L42) * ('2.1 shorter'!$A$2:$A$192 &lt;&gt; '2.1 shorter'!A42), "No matches"))</f>
        <v>AG-03, BI-03, CH-03, EG-07, EL-07, EN-ENG-4, EN-SUR-2, GT-07, IT-03 , PC-03, PE-05, PG-05</v>
      </c>
    </row>
    <row r="58" spans="1:3" ht="30" x14ac:dyDescent="0.25">
      <c r="A58" s="61" t="str">
        <f>'2.1 shorter'!A43</f>
        <v xml:space="preserve">CT-EAV-04 </v>
      </c>
      <c r="B58" s="62" t="str" cm="1">
        <f t="array" ref="B58">_xlfn.TEXTJOIN(", ",TRUE,_xlfn._xlws.FILTER('2.1 shorter'!$A$2:$A$192,('2.1 shorter'!$L$2:$L$192 &gt;'2.1 shorter'!Q43)*('2.1 shorter'!$L$2:$L$192 &lt;'2.1 shorter'!L43),"No matches"))</f>
        <v>AS-07, CO-02, CT-FIN-03, EC-06, EG-08, EL-08, EN-SUR-3, IS-06 , PG-06, PM-06 , SE-RES-2, SG-SRE-05, SG-SRE-06</v>
      </c>
      <c r="C58" s="63" t="str" cm="1">
        <f t="array" ref="C58">_xlfn.TEXTJOIN(", ", TRUE, _xlfn._xlws.FILTER('2.1 shorter'!$A$2:$A$192, ('2.1 shorter'!$L$2:$L$192 &lt; '2.1 shorter'!R43) * ('2.1 shorter'!$L$2:$L$192 &gt;= '2.1 shorter'!L43) * ('2.1 shorter'!$A$2:$A$192 &lt;&gt; '2.1 shorter'!A43), "No matches"))</f>
        <v>AG-04, BI-04, CH-04, CO-03, EL-09, EN-ENG-5, GT-08, LS-05, PC-04</v>
      </c>
    </row>
    <row r="59" spans="1:3" x14ac:dyDescent="0.25">
      <c r="A59" s="61" t="str">
        <f>'2.1 shorter'!A44</f>
        <v xml:space="preserve">CT-EAV-05 </v>
      </c>
      <c r="B59" s="62" t="str" cm="1">
        <f t="array" ref="B59">_xlfn.TEXTJOIN(", ",TRUE,_xlfn._xlws.FILTER('2.1 shorter'!$A$2:$A$192,('2.1 shorter'!$L$2:$L$192 &gt;'2.1 shorter'!Q44)*('2.1 shorter'!$L$2:$L$192 &lt;'2.1 shorter'!L44),"No matches"))</f>
        <v>CO-03, EC-07, EN-ENG-5, IT-04 , SE-REM-1, SE-RES-3</v>
      </c>
      <c r="C59" s="63" t="str" cm="1">
        <f t="array" ref="C59">_xlfn.TEXTJOIN(", ", TRUE, _xlfn._xlws.FILTER('2.1 shorter'!$A$2:$A$192, ('2.1 shorter'!$L$2:$L$192 &lt; '2.1 shorter'!R44) * ('2.1 shorter'!$L$2:$L$192 &gt;= '2.1 shorter'!L44) * ('2.1 shorter'!$A$2:$A$192 &lt;&gt; '2.1 shorter'!A44), "No matches"))</f>
        <v>AC-01, AG-05, BI-05, CH-05, CO-04, CT-FIN-04 , EN-SUR-4, PC-05</v>
      </c>
    </row>
    <row r="60" spans="1:3" x14ac:dyDescent="0.25">
      <c r="A60" s="61" t="str">
        <f>'2.1 shorter'!A45</f>
        <v xml:space="preserve">CT-EAV-06 </v>
      </c>
      <c r="B60" s="62" t="str" cm="1">
        <f t="array" ref="B60">_xlfn.TEXTJOIN(", ",TRUE,_xlfn._xlws.FILTER('2.1 shorter'!$A$2:$A$192,('2.1 shorter'!$L$2:$L$192 &gt;'2.1 shorter'!Q45)*('2.1 shorter'!$L$2:$L$192 &lt;'2.1 shorter'!L45),"No matches"))</f>
        <v>AC-01, EC-08, EX-01 , SE-RES-4</v>
      </c>
      <c r="C60" s="63" t="str" cm="1">
        <f t="array" ref="C60">_xlfn.TEXTJOIN(", ", TRUE, _xlfn._xlws.FILTER('2.1 shorter'!$A$2:$A$192, ('2.1 shorter'!$L$2:$L$192 &lt; '2.1 shorter'!R45) * ('2.1 shorter'!$L$2:$L$192 &gt;= '2.1 shorter'!L45) * ('2.1 shorter'!$A$2:$A$192 &lt;&gt; '2.1 shorter'!A45), "No matches"))</f>
        <v>SE-REM-2</v>
      </c>
    </row>
    <row r="61" spans="1:3" x14ac:dyDescent="0.25">
      <c r="A61" s="61" t="str">
        <f>'2.1 shorter'!A46</f>
        <v>DA-CON-4</v>
      </c>
      <c r="B61" s="62" t="str" cm="1">
        <f t="array" ref="B61">_xlfn.TEXTJOIN(", ",TRUE,_xlfn._xlws.FILTER('2.1 shorter'!$A$2:$A$192,('2.1 shorter'!$L$2:$L$192 &gt;'2.1 shorter'!Q46)*('2.1 shorter'!$L$2:$L$192 &lt;'2.1 shorter'!L46),"No matches"))</f>
        <v>CR-05, DD-03, EG-01, GL-MAN-7, GT-02, PI-01, PY-05, ST-SCY-4, TI-02</v>
      </c>
      <c r="C61" s="63" t="str" cm="1">
        <f t="array" ref="C61">_xlfn.TEXTJOIN(", ", TRUE, _xlfn._xlws.FILTER('2.1 shorter'!$A$2:$A$192, ('2.1 shorter'!$L$2:$L$192 &lt; '2.1 shorter'!R46) * ('2.1 shorter'!$L$2:$L$192 &gt;= '2.1 shorter'!L46) * ('2.1 shorter'!$A$2:$A$192 &lt;&gt; '2.1 shorter'!A46), "No matches"))</f>
        <v xml:space="preserve">AS-01, DA-PRO-5, DD-04, EN-ENG-1, GL-MAN-8, GL-MAN-9, IS-01 , PG-01, PM-01 </v>
      </c>
    </row>
    <row r="62" spans="1:3" ht="30" x14ac:dyDescent="0.25">
      <c r="A62" s="61" t="str">
        <f>'2.1 shorter'!A47</f>
        <v>DA-CON-5</v>
      </c>
      <c r="B62" s="62" t="str" cm="1">
        <f t="array" ref="B62">_xlfn.TEXTJOIN(", ",TRUE,_xlfn._xlws.FILTER('2.1 shorter'!$A$2:$A$192,('2.1 shorter'!$L$2:$L$192 &gt;'2.1 shorter'!Q47)*('2.1 shorter'!$L$2:$L$192 &lt;'2.1 shorter'!L47),"No matches"))</f>
        <v xml:space="preserve">AS-01, DA-CON-4, DA-PRO-5, DD-04, EN-ENG-1, GL-MAN-8, GL-MAN-9, IS-01 , PG-01, PI-02, PM-01 </v>
      </c>
      <c r="C62" s="63" t="str" cm="1">
        <f t="array" ref="C62">_xlfn.TEXTJOIN(", ", TRUE, _xlfn._xlws.FILTER('2.1 shorter'!$A$2:$A$192, ('2.1 shorter'!$L$2:$L$192 &lt; '2.1 shorter'!R47) * ('2.1 shorter'!$L$2:$L$192 &gt;= '2.1 shorter'!L47) * ('2.1 shorter'!$A$2:$A$192 &lt;&gt; '2.1 shorter'!A47), "No matches"))</f>
        <v>AS-02, CO-DEV, CR-06, DA-CON-6, EC-01, EG-02, EL-02, GL-MAN-10, GT-03, IS-02 , PM-02 , PY-06, TI-03</v>
      </c>
    </row>
    <row r="63" spans="1:3" ht="30" x14ac:dyDescent="0.25">
      <c r="A63" s="61" t="str">
        <f>'2.1 shorter'!A48</f>
        <v>DA-CON-6</v>
      </c>
      <c r="B63" s="62" t="str" cm="1">
        <f t="array" ref="B63">_xlfn.TEXTJOIN(", ",TRUE,_xlfn._xlws.FILTER('2.1 shorter'!$A$2:$A$192,('2.1 shorter'!$L$2:$L$192 &gt;'2.1 shorter'!Q48)*('2.1 shorter'!$L$2:$L$192 &lt;'2.1 shorter'!L48),"No matches"))</f>
        <v>AS-02, CO-DEV, DA-CON-5, EC-01, EG-02, EL-02, GL-MAN-9, GL-MAN-10, GT-03, IS-02 , PI-02, PM-02 , PY-06, TI-03</v>
      </c>
      <c r="C63" s="63" t="str" cm="1">
        <f t="array" ref="C63">_xlfn.TEXTJOIN(", ", TRUE, _xlfn._xlws.FILTER('2.1 shorter'!$A$2:$A$192, ('2.1 shorter'!$L$2:$L$192 &lt; '2.1 shorter'!R48) * ('2.1 shorter'!$L$2:$L$192 &gt;= '2.1 shorter'!L48) * ('2.1 shorter'!$A$2:$A$192 &lt;&gt; '2.1 shorter'!A48), "No matches"))</f>
        <v>AS-03, CR-06, DA-PRO-6, DD-05, EC-02, GL-MAN-11, GL-MAN-12, PE-01, PG-02, PI-03, PM-03 , PY-07, TI-04</v>
      </c>
    </row>
    <row r="64" spans="1:3" ht="30" x14ac:dyDescent="0.25">
      <c r="A64" s="61" t="str">
        <f>'2.1 shorter'!A49</f>
        <v>DA-CON-7</v>
      </c>
      <c r="B64" s="62" t="str" cm="1">
        <f t="array" ref="B64">_xlfn.TEXTJOIN(", ",TRUE,_xlfn._xlws.FILTER('2.1 shorter'!$A$2:$A$192,('2.1 shorter'!$L$2:$L$192 &gt;'2.1 shorter'!Q49)*('2.1 shorter'!$L$2:$L$192 &lt;'2.1 shorter'!L49),"No matches"))</f>
        <v>AG-01, BI-01, CH-01, CR-07, DD-06, EG-03, EL-03, EN-ENG-2, GT-04, PC-01, PI-04</v>
      </c>
      <c r="C64" s="63" t="str" cm="1">
        <f t="array" ref="C64">_xlfn.TEXTJOIN(", ", TRUE, _xlfn._xlws.FILTER('2.1 shorter'!$A$2:$A$192, ('2.1 shorter'!$L$2:$L$192 &lt; '2.1 shorter'!R49) * ('2.1 shorter'!$L$2:$L$192 &gt;= '2.1 shorter'!L49) * ('2.1 shorter'!$A$2:$A$192 &lt;&gt; '2.1 shorter'!A49), "No matches"))</f>
        <v>AS-04, DA-CON-8, DA-PRO-7, DD-07, EC-03, EG-04, EL-04, IS-03 , IT-01 , LS-01, PE-02, PG-03, PM-04 , SG-SRE-02, TI-05</v>
      </c>
    </row>
    <row r="65" spans="1:3" ht="30" x14ac:dyDescent="0.25">
      <c r="A65" s="61" t="str">
        <f>'2.1 shorter'!A50</f>
        <v>DA-CON-8</v>
      </c>
      <c r="B65" s="62" t="str" cm="1">
        <f t="array" ref="B65">_xlfn.TEXTJOIN(", ",TRUE,_xlfn._xlws.FILTER('2.1 shorter'!$A$2:$A$192,('2.1 shorter'!$L$2:$L$192 &gt;'2.1 shorter'!Q50)*('2.1 shorter'!$L$2:$L$192 &lt;'2.1 shorter'!L50),"No matches"))</f>
        <v>AS-04, DA-CON-7, DA-PRO-7, EC-03, EG-04, EL-04, IS-03 , IT-01 , LS-01, PC-01, PE-02, PG-03, PI-04, PM-04 , SG-SRE-02, TI-05</v>
      </c>
      <c r="C65" s="63" t="str" cm="1">
        <f t="array" ref="C65">_xlfn.TEXTJOIN(", ", TRUE, _xlfn._xlws.FILTER('2.1 shorter'!$A$2:$A$192, ('2.1 shorter'!$L$2:$L$192 &lt; '2.1 shorter'!R50) * ('2.1 shorter'!$L$2:$L$192 &gt;= '2.1 shorter'!L50) * ('2.1 shorter'!$A$2:$A$192 &lt;&gt; '2.1 shorter'!A50), "No matches"))</f>
        <v>CO-01, CT-FIN-01, CT-EAV-01 , DD-07, DD-08, EN-SUR-1, GT-05, LS-02, PI-05, SE-RES-1</v>
      </c>
    </row>
    <row r="66" spans="1:3" ht="30" x14ac:dyDescent="0.25">
      <c r="A66" s="61" t="str">
        <f>'2.1 shorter'!A51</f>
        <v>DA-PRO-5</v>
      </c>
      <c r="B66" s="62" t="str" cm="1">
        <f t="array" ref="B66">_xlfn.TEXTJOIN(", ",TRUE,_xlfn._xlws.FILTER('2.1 shorter'!$A$2:$A$192,('2.1 shorter'!$L$2:$L$192 &gt;'2.1 shorter'!Q51)*('2.1 shorter'!$L$2:$L$192 &lt;'2.1 shorter'!L51),"No matches"))</f>
        <v>AS-01, CR-05, DA-CON-4, EG-01, EN-ENG-1, GL-MAN-8, GT-02, IS-01 , PG-01, PI-01, PM-01 , PY-05</v>
      </c>
      <c r="C66" s="63" t="str" cm="1">
        <f t="array" ref="C66">_xlfn.TEXTJOIN(", ", TRUE, _xlfn._xlws.FILTER('2.1 shorter'!$A$2:$A$192, ('2.1 shorter'!$L$2:$L$192 &lt; '2.1 shorter'!R51) * ('2.1 shorter'!$L$2:$L$192 &gt;= '2.1 shorter'!L51) * ('2.1 shorter'!$A$2:$A$192 &lt;&gt; '2.1 shorter'!A51), "No matches"))</f>
        <v>AS-02, DA-CON-5, DD-04, EC-01, EG-02, GL-MAN-9, GL-MAN-10, IS-02 , PI-02, PM-02 , PY-06, TI-03</v>
      </c>
    </row>
    <row r="67" spans="1:3" x14ac:dyDescent="0.25">
      <c r="A67" s="61" t="str">
        <f>'2.1 shorter'!A52</f>
        <v>DA-PRO-6</v>
      </c>
      <c r="B67" s="62" t="str" cm="1">
        <f t="array" ref="B67">_xlfn.TEXTJOIN(", ",TRUE,_xlfn._xlws.FILTER('2.1 shorter'!$A$2:$A$192,('2.1 shorter'!$L$2:$L$192 &gt;'2.1 shorter'!Q52)*('2.1 shorter'!$L$2:$L$192 &lt;'2.1 shorter'!L52),"No matches"))</f>
        <v>CO-DEV, CR-06, DA-CON-6, DD-05, EL-02, GL-MAN-11, GT-03, PI-03, PY-07</v>
      </c>
      <c r="C67" s="63" t="str" cm="1">
        <f t="array" ref="C67">_xlfn.TEXTJOIN(", ", TRUE, _xlfn._xlws.FILTER('2.1 shorter'!$A$2:$A$192, ('2.1 shorter'!$L$2:$L$192 &lt; '2.1 shorter'!R52) * ('2.1 shorter'!$L$2:$L$192 &gt;= '2.1 shorter'!L52) * ('2.1 shorter'!$A$2:$A$192 &lt;&gt; '2.1 shorter'!A52), "No matches"))</f>
        <v>AS-03, DD-06, EC-02, EG-03, GL-MAN-12, PE-01, PG-02, PM-03 , TI-04</v>
      </c>
    </row>
    <row r="68" spans="1:3" ht="30" x14ac:dyDescent="0.25">
      <c r="A68" s="61" t="str">
        <f>'2.1 shorter'!A53</f>
        <v>DA-PRO-7</v>
      </c>
      <c r="B68" s="62" t="str" cm="1">
        <f t="array" ref="B68">_xlfn.TEXTJOIN(", ",TRUE,_xlfn._xlws.FILTER('2.1 shorter'!$A$2:$A$192,('2.1 shorter'!$L$2:$L$192 &gt;'2.1 shorter'!Q53)*('2.1 shorter'!$L$2:$L$192 &lt;'2.1 shorter'!L53),"No matches"))</f>
        <v xml:space="preserve">AG-01, AS-04, BI-01, CH-01, CR-07, DA-CON-7, DD-06, EC-03, EL-03, EN-ENG-2, GT-04, IS-03 , PC-01, PI-04, PM-04 </v>
      </c>
      <c r="C68" s="63" t="str" cm="1">
        <f t="array" ref="C68">_xlfn.TEXTJOIN(", ", TRUE, _xlfn._xlws.FILTER('2.1 shorter'!$A$2:$A$192, ('2.1 shorter'!$L$2:$L$192 &lt; '2.1 shorter'!R53) * ('2.1 shorter'!$L$2:$L$192 &gt;= '2.1 shorter'!L53) * ('2.1 shorter'!$A$2:$A$192 &lt;&gt; '2.1 shorter'!A53), "No matches"))</f>
        <v>CO-01, CT-FIN-01, CT-EAV-01 , DA-CON-8, DD-07, EG-04, EL-04, EN-SUR-1, IT-01 , LS-01, LS-02, PE-02, PG-03, SE-RES-1, SG-SRE-02, TI-05</v>
      </c>
    </row>
    <row r="69" spans="1:3" x14ac:dyDescent="0.25">
      <c r="A69" s="61" t="str">
        <f>'2.1 shorter'!A54</f>
        <v>DD-02</v>
      </c>
      <c r="B69" s="62" t="str" cm="1">
        <f t="array" ref="B69">_xlfn.TEXTJOIN(", ",TRUE,_xlfn._xlws.FILTER('2.1 shorter'!$A$2:$A$192,('2.1 shorter'!$L$2:$L$192 &gt;'2.1 shorter'!Q54)*('2.1 shorter'!$L$2:$L$192 &lt;'2.1 shorter'!L54),"No matches"))</f>
        <v>CR-03, GL-MAN-3, PY-03, ST-SCY-1, ST-SCY-2</v>
      </c>
      <c r="C69" s="63" t="str" cm="1">
        <f t="array" ref="C69">_xlfn.TEXTJOIN(", ", TRUE, _xlfn._xlws.FILTER('2.1 shorter'!$A$2:$A$192, ('2.1 shorter'!$L$2:$L$192 &lt; '2.1 shorter'!R54) * ('2.1 shorter'!$L$2:$L$192 &gt;= '2.1 shorter'!L54) * ('2.1 shorter'!$A$2:$A$192 &lt;&gt; '2.1 shorter'!A54), "No matches"))</f>
        <v>CR-04, GL-MAN-4, GT-01, ST-SCY-3, TI-01</v>
      </c>
    </row>
    <row r="70" spans="1:3" x14ac:dyDescent="0.25">
      <c r="A70" s="61" t="str">
        <f>'2.1 shorter'!A55</f>
        <v>DD-03</v>
      </c>
      <c r="B70" s="62" t="str" cm="1">
        <f t="array" ref="B70">_xlfn.TEXTJOIN(", ",TRUE,_xlfn._xlws.FILTER('2.1 shorter'!$A$2:$A$192,('2.1 shorter'!$L$2:$L$192 &gt;'2.1 shorter'!Q55)*('2.1 shorter'!$L$2:$L$192 &lt;'2.1 shorter'!L55),"No matches"))</f>
        <v>CR-04, EL-01, GL-MAN-5, GL-MAN-6, PY-04, ST-SCY-3, TI-01</v>
      </c>
      <c r="C70" s="63" t="str" cm="1">
        <f t="array" ref="C70">_xlfn.TEXTJOIN(", ", TRUE, _xlfn._xlws.FILTER('2.1 shorter'!$A$2:$A$192, ('2.1 shorter'!$L$2:$L$192 &lt; '2.1 shorter'!R55) * ('2.1 shorter'!$L$2:$L$192 &gt;= '2.1 shorter'!L55) * ('2.1 shorter'!$A$2:$A$192 &lt;&gt; '2.1 shorter'!A55), "No matches"))</f>
        <v>CR-05, DA-CON-4, EG-01, GL-MAN-7, GT-02, PI-01, PY-05, ST-SCY-4, TI-02</v>
      </c>
    </row>
    <row r="71" spans="1:3" ht="30" x14ac:dyDescent="0.25">
      <c r="A71" s="61" t="str">
        <f>'2.1 shorter'!A56</f>
        <v>DD-04</v>
      </c>
      <c r="B71" s="62" t="str" cm="1">
        <f t="array" ref="B71">_xlfn.TEXTJOIN(", ",TRUE,_xlfn._xlws.FILTER('2.1 shorter'!$A$2:$A$192,('2.1 shorter'!$L$2:$L$192 &gt;'2.1 shorter'!Q56)*('2.1 shorter'!$L$2:$L$192 &lt;'2.1 shorter'!L56),"No matches"))</f>
        <v>AS-01, CR-05, DA-CON-4, DA-PRO-5, EG-01, EN-ENG-1, GL-MAN-8, GT-02, IS-01 , PG-01, PI-01, PM-01 , PY-05</v>
      </c>
      <c r="C71" s="63" t="str" cm="1">
        <f t="array" ref="C71">_xlfn.TEXTJOIN(", ", TRUE, _xlfn._xlws.FILTER('2.1 shorter'!$A$2:$A$192, ('2.1 shorter'!$L$2:$L$192 &lt; '2.1 shorter'!R56) * ('2.1 shorter'!$L$2:$L$192 &gt;= '2.1 shorter'!L56) * ('2.1 shorter'!$A$2:$A$192 &lt;&gt; '2.1 shorter'!A56), "No matches"))</f>
        <v>AS-02, DA-CON-5, EC-01, EG-02, GL-MAN-9, GL-MAN-10, IS-02 , PI-02, PM-02 , PY-06, TI-03</v>
      </c>
    </row>
    <row r="72" spans="1:3" ht="30" x14ac:dyDescent="0.25">
      <c r="A72" s="61" t="str">
        <f>'2.1 shorter'!A57</f>
        <v>DD-05</v>
      </c>
      <c r="B72" s="62" t="str" cm="1">
        <f t="array" ref="B72">_xlfn.TEXTJOIN(", ",TRUE,_xlfn._xlws.FILTER('2.1 shorter'!$A$2:$A$192,('2.1 shorter'!$L$2:$L$192 &gt;'2.1 shorter'!Q57)*('2.1 shorter'!$L$2:$L$192 &lt;'2.1 shorter'!L57),"No matches"))</f>
        <v>AS-02, CO-DEV, CR-06, DA-CON-6, EG-02, EL-02, GL-MAN-10, GL-MAN-11, GT-03, IS-02 , PM-02 , PY-07</v>
      </c>
      <c r="C72" s="63" t="str" cm="1">
        <f t="array" ref="C72">_xlfn.TEXTJOIN(", ", TRUE, _xlfn._xlws.FILTER('2.1 shorter'!$A$2:$A$192, ('2.1 shorter'!$L$2:$L$192 &lt; '2.1 shorter'!R57) * ('2.1 shorter'!$L$2:$L$192 &gt;= '2.1 shorter'!L57) * ('2.1 shorter'!$A$2:$A$192 &lt;&gt; '2.1 shorter'!A57), "No matches"))</f>
        <v>AS-03, DA-PRO-6, EC-02, EG-03, GL-MAN-12, PE-01, PG-02, PI-03, PM-03 , TI-04</v>
      </c>
    </row>
    <row r="73" spans="1:3" ht="30" x14ac:dyDescent="0.25">
      <c r="A73" s="61" t="str">
        <f>'2.1 shorter'!A58</f>
        <v>DD-06</v>
      </c>
      <c r="B73" s="62" t="str" cm="1">
        <f t="array" ref="B73">_xlfn.TEXTJOIN(", ",TRUE,_xlfn._xlws.FILTER('2.1 shorter'!$A$2:$A$192,('2.1 shorter'!$L$2:$L$192 &gt;'2.1 shorter'!Q58)*('2.1 shorter'!$L$2:$L$192 &lt;'2.1 shorter'!L58),"No matches"))</f>
        <v>AS-03, DA-PRO-6, EC-02, EG-03, GL-MAN-12, PE-01, PG-02, PM-03 , TI-04</v>
      </c>
      <c r="C73" s="63" t="str" cm="1">
        <f t="array" ref="C73">_xlfn.TEXTJOIN(", ", TRUE, _xlfn._xlws.FILTER('2.1 shorter'!$A$2:$A$192, ('2.1 shorter'!$L$2:$L$192 &lt; '2.1 shorter'!R58) * ('2.1 shorter'!$L$2:$L$192 &gt;= '2.1 shorter'!L58) * ('2.1 shorter'!$A$2:$A$192 &lt;&gt; '2.1 shorter'!A58), "No matches"))</f>
        <v xml:space="preserve">AG-01, AS-04, BI-01, CH-01, CR-07, DA-CON-7, DA-PRO-7, EC-03, EL-03, EN-ENG-2, GT-04, IS-03 , PC-01, PI-04, PM-04 </v>
      </c>
    </row>
    <row r="74" spans="1:3" ht="30" x14ac:dyDescent="0.25">
      <c r="A74" s="61" t="str">
        <f>'2.1 shorter'!A59</f>
        <v>DD-07</v>
      </c>
      <c r="B74" s="62" t="str" cm="1">
        <f t="array" ref="B74">_xlfn.TEXTJOIN(", ",TRUE,_xlfn._xlws.FILTER('2.1 shorter'!$A$2:$A$192,('2.1 shorter'!$L$2:$L$192 &gt;'2.1 shorter'!Q59)*('2.1 shorter'!$L$2:$L$192 &lt;'2.1 shorter'!L59),"No matches"))</f>
        <v>AS-04, DA-CON-7, DA-CON-8, DA-PRO-7, EC-03, EG-04, EL-04, IS-03 , IT-01 , LS-01, PC-01, PE-02, PG-03, PM-04 , SG-SRE-02, TI-05</v>
      </c>
      <c r="C74" s="63" t="str" cm="1">
        <f t="array" ref="C74">_xlfn.TEXTJOIN(", ", TRUE, _xlfn._xlws.FILTER('2.1 shorter'!$A$2:$A$192, ('2.1 shorter'!$L$2:$L$192 &lt; '2.1 shorter'!R59) * ('2.1 shorter'!$L$2:$L$192 &gt;= '2.1 shorter'!L59) * ('2.1 shorter'!$A$2:$A$192 &lt;&gt; '2.1 shorter'!A59), "No matches"))</f>
        <v>CO-01, CT-FIN-01, CT-EAV-01 , DD-08, EN-SUR-1, GT-05, LS-02, PI-05, SE-RES-1</v>
      </c>
    </row>
    <row r="75" spans="1:3" x14ac:dyDescent="0.25">
      <c r="A75" s="61" t="str">
        <f>'2.1 shorter'!A60</f>
        <v>DD-08</v>
      </c>
      <c r="B75" s="62" t="str" cm="1">
        <f t="array" ref="B75">_xlfn.TEXTJOIN(", ",TRUE,_xlfn._xlws.FILTER('2.1 shorter'!$A$2:$A$192,('2.1 shorter'!$L$2:$L$192 &gt;'2.1 shorter'!Q60)*('2.1 shorter'!$L$2:$L$192 &lt;'2.1 shorter'!L60),"No matches"))</f>
        <v>CO-01, CT-FIN-01, CT-EAV-01 , DA-CON-8, DD-07, EN-SUR-1, GT-05, LS-02, PI-05, SE-RES-1</v>
      </c>
      <c r="C75" s="63" t="str" cm="1">
        <f t="array" ref="C75">_xlfn.TEXTJOIN(", ", TRUE, _xlfn._xlws.FILTER('2.1 shorter'!$A$2:$A$192, ('2.1 shorter'!$L$2:$L$192 &lt; '2.1 shorter'!R60) * ('2.1 shorter'!$L$2:$L$192 &gt;= '2.1 shorter'!L60) * ('2.1 shorter'!$A$2:$A$192 &lt;&gt; '2.1 shorter'!A60), "No matches"))</f>
        <v>AG-02, BI-02, CH-02, DD-09, EC-04, EG-05, EL-05, PC-02, PE-03, TI-06</v>
      </c>
    </row>
    <row r="76" spans="1:3" ht="30" x14ac:dyDescent="0.25">
      <c r="A76" s="61" t="str">
        <f>'2.1 shorter'!A61</f>
        <v>DD-09</v>
      </c>
      <c r="B76" s="62" t="str" cm="1">
        <f t="array" ref="B76">_xlfn.TEXTJOIN(", ",TRUE,_xlfn._xlws.FILTER('2.1 shorter'!$A$2:$A$192,('2.1 shorter'!$L$2:$L$192 &gt;'2.1 shorter'!Q61)*('2.1 shorter'!$L$2:$L$192 &lt;'2.1 shorter'!L61),"No matches"))</f>
        <v>DD-08, EC-04, EG-05, EL-05, GT-05</v>
      </c>
      <c r="C76" s="63" t="str" cm="1">
        <f t="array" ref="C76">_xlfn.TEXTJOIN(", ", TRUE, _xlfn._xlws.FILTER('2.1 shorter'!$A$2:$A$192, ('2.1 shorter'!$L$2:$L$192 &lt; '2.1 shorter'!R61) * ('2.1 shorter'!$L$2:$L$192 &gt;= '2.1 shorter'!L61) * ('2.1 shorter'!$A$2:$A$192 &lt;&gt; '2.1 shorter'!A61), "No matches"))</f>
        <v>AG-02, AS-05, BI-02, CH-02, GT-06, IS-04 , IT-02 , PC-02, PE-03, PG-04, PI-06, PM-05 , SG-SRE-03, TI-06</v>
      </c>
    </row>
    <row r="77" spans="1:3" ht="30" x14ac:dyDescent="0.25">
      <c r="A77" s="61" t="str">
        <f>'2.1 shorter'!A62</f>
        <v>EC-01</v>
      </c>
      <c r="B77" s="62" t="str" cm="1">
        <f t="array" ref="B77">_xlfn.TEXTJOIN(", ",TRUE,_xlfn._xlws.FILTER('2.1 shorter'!$A$2:$A$192,('2.1 shorter'!$L$2:$L$192 &gt;'2.1 shorter'!Q62)*('2.1 shorter'!$L$2:$L$192 &lt;'2.1 shorter'!L62),"No matches"))</f>
        <v>AS-01, DA-CON-5, DA-PRO-5, DD-04, EN-ENG-1, GL-MAN-8, GL-MAN-9, IS-01 , PG-01, PI-02, PM-01 , TI-03</v>
      </c>
      <c r="C77" s="63" t="str" cm="1">
        <f t="array" ref="C77">_xlfn.TEXTJOIN(", ", TRUE, _xlfn._xlws.FILTER('2.1 shorter'!$A$2:$A$192, ('2.1 shorter'!$L$2:$L$192 &lt; '2.1 shorter'!R62) * ('2.1 shorter'!$L$2:$L$192 &gt;= '2.1 shorter'!L62) * ('2.1 shorter'!$A$2:$A$192 &lt;&gt; '2.1 shorter'!A62), "No matches"))</f>
        <v>AS-02, CO-DEV, CR-06, DA-CON-6, EG-02, EL-02, GL-MAN-10, GL-MAN-11, GT-03, IS-02 , PM-02 , PY-06</v>
      </c>
    </row>
    <row r="78" spans="1:3" ht="30" x14ac:dyDescent="0.25">
      <c r="A78" s="61" t="str">
        <f>'2.1 shorter'!A63</f>
        <v>EC-02</v>
      </c>
      <c r="B78" s="62" t="str" cm="1">
        <f t="array" ref="B78">_xlfn.TEXTJOIN(", ",TRUE,_xlfn._xlws.FILTER('2.1 shorter'!$A$2:$A$192,('2.1 shorter'!$L$2:$L$192 &gt;'2.1 shorter'!Q63)*('2.1 shorter'!$L$2:$L$192 &lt;'2.1 shorter'!L63),"No matches"))</f>
        <v>AS-03, CR-06, DA-CON-6, DA-PRO-6, DD-05, EL-02, GL-MAN-11, GL-MAN-12, PE-01, PG-02, PI-03, PM-03 , PY-07, TI-04</v>
      </c>
      <c r="C78" s="63" t="str" cm="1">
        <f t="array" ref="C78">_xlfn.TEXTJOIN(", ", TRUE, _xlfn._xlws.FILTER('2.1 shorter'!$A$2:$A$192, ('2.1 shorter'!$L$2:$L$192 &lt; '2.1 shorter'!R63) * ('2.1 shorter'!$L$2:$L$192 &gt;= '2.1 shorter'!L63) * ('2.1 shorter'!$A$2:$A$192 &lt;&gt; '2.1 shorter'!A63), "No matches"))</f>
        <v>AG-01, BI-01, CH-01, DD-06, EG-03, EL-03, EN-ENG-2, GT-04</v>
      </c>
    </row>
    <row r="79" spans="1:3" ht="30" x14ac:dyDescent="0.25">
      <c r="A79" s="61" t="str">
        <f>'2.1 shorter'!A64</f>
        <v>EC-03</v>
      </c>
      <c r="B79" s="62" t="str" cm="1">
        <f t="array" ref="B79">_xlfn.TEXTJOIN(", ",TRUE,_xlfn._xlws.FILTER('2.1 shorter'!$A$2:$A$192,('2.1 shorter'!$L$2:$L$192 &gt;'2.1 shorter'!Q64)*('2.1 shorter'!$L$2:$L$192 &lt;'2.1 shorter'!L64),"No matches"))</f>
        <v xml:space="preserve">AG-01, AS-04, BI-01, CH-01, CR-07, DA-CON-7, DD-06, EL-03, EN-ENG-2, GT-04, IS-03 , PC-01, PI-04, PM-04 </v>
      </c>
      <c r="C79" s="63" t="str" cm="1">
        <f t="array" ref="C79">_xlfn.TEXTJOIN(", ", TRUE, _xlfn._xlws.FILTER('2.1 shorter'!$A$2:$A$192, ('2.1 shorter'!$L$2:$L$192 &lt; '2.1 shorter'!R64) * ('2.1 shorter'!$L$2:$L$192 &gt;= '2.1 shorter'!L64) * ('2.1 shorter'!$A$2:$A$192 &lt;&gt; '2.1 shorter'!A64), "No matches"))</f>
        <v>CO-01, CT-EAV-01 , DA-CON-8, DA-PRO-7, DD-07, EG-04, EL-04, EN-SUR-1, IT-01 , LS-01, LS-02, PE-02, PG-03, SE-RES-1, SG-SRE-02, TI-05</v>
      </c>
    </row>
    <row r="80" spans="1:3" x14ac:dyDescent="0.25">
      <c r="A80" s="61" t="str">
        <f>'2.1 shorter'!A65</f>
        <v>EC-04</v>
      </c>
      <c r="B80" s="62" t="str" cm="1">
        <f t="array" ref="B80">_xlfn.TEXTJOIN(", ",TRUE,_xlfn._xlws.FILTER('2.1 shorter'!$A$2:$A$192,('2.1 shorter'!$L$2:$L$192 &gt;'2.1 shorter'!Q65)*('2.1 shorter'!$L$2:$L$192 &lt;'2.1 shorter'!L65),"No matches"))</f>
        <v>CO-01, CT-FIN-01, CT-EAV-01 , DD-07, DD-08, EN-SUR-1, GT-05, LS-02, PI-05, SE-RES-1</v>
      </c>
      <c r="C80" s="63" t="str" cm="1">
        <f t="array" ref="C80">_xlfn.TEXTJOIN(", ", TRUE, _xlfn._xlws.FILTER('2.1 shorter'!$A$2:$A$192, ('2.1 shorter'!$L$2:$L$192 &lt; '2.1 shorter'!R65) * ('2.1 shorter'!$L$2:$L$192 &gt;= '2.1 shorter'!L65) * ('2.1 shorter'!$A$2:$A$192 &lt;&gt; '2.1 shorter'!A65), "No matches"))</f>
        <v>AG-02, BI-02, CH-02, DD-09, EG-05, EL-05, PC-02, PE-03, TI-06</v>
      </c>
    </row>
    <row r="81" spans="1:3" ht="30" x14ac:dyDescent="0.25">
      <c r="A81" s="61" t="str">
        <f>'2.1 shorter'!A66</f>
        <v>EC-05</v>
      </c>
      <c r="B81" s="62" t="str" cm="1">
        <f t="array" ref="B81">_xlfn.TEXTJOIN(", ",TRUE,_xlfn._xlws.FILTER('2.1 shorter'!$A$2:$A$192,('2.1 shorter'!$L$2:$L$192 &gt;'2.1 shorter'!Q66)*('2.1 shorter'!$L$2:$L$192 &lt;'2.1 shorter'!L66),"No matches"))</f>
        <v>CT-FIN-02 , EG-06, EL-06, EN-ENG-3, PE-04</v>
      </c>
      <c r="C81" s="63" t="str" cm="1">
        <f t="array" ref="C81">_xlfn.TEXTJOIN(", ", TRUE, _xlfn._xlws.FILTER('2.1 shorter'!$A$2:$A$192, ('2.1 shorter'!$L$2:$L$192 &lt; '2.1 shorter'!R66) * ('2.1 shorter'!$L$2:$L$192 &gt;= '2.1 shorter'!L66) * ('2.1 shorter'!$A$2:$A$192 &lt;&gt; '2.1 shorter'!A66), "No matches"))</f>
        <v>AG-03, AS-06, BI-03, CH-03, CT-EAV-03 , EG-07, EL-07, EN-SUR-2, GT-07, IS-05 , LS-04, PC-03, PG-05, SG-SRE-04</v>
      </c>
    </row>
    <row r="82" spans="1:3" ht="30" x14ac:dyDescent="0.25">
      <c r="A82" s="61" t="str">
        <f>'2.1 shorter'!A67</f>
        <v>EC-06</v>
      </c>
      <c r="B82" s="62" t="str" cm="1">
        <f t="array" ref="B82">_xlfn.TEXTJOIN(", ",TRUE,_xlfn._xlws.FILTER('2.1 shorter'!$A$2:$A$192,('2.1 shorter'!$L$2:$L$192 &gt;'2.1 shorter'!Q67)*('2.1 shorter'!$L$2:$L$192 &lt;'2.1 shorter'!L67),"No matches"))</f>
        <v>AS-07, CO-02, EL-08, EN-ENG-4, IS-06 , IT-03 , PE-05, PM-06 , SE-RES-2, SG-SRE-05</v>
      </c>
      <c r="C82" s="63" t="str" cm="1">
        <f t="array" ref="C82">_xlfn.TEXTJOIN(", ", TRUE, _xlfn._xlws.FILTER('2.1 shorter'!$A$2:$A$192, ('2.1 shorter'!$L$2:$L$192 &lt; '2.1 shorter'!R67) * ('2.1 shorter'!$L$2:$L$192 &gt;= '2.1 shorter'!L67) * ('2.1 shorter'!$A$2:$A$192 &lt;&gt; '2.1 shorter'!A67), "No matches"))</f>
        <v>AG-04, BI-04, CH-04, CT-FIN-03, CT-EAV-04 , EG-08, EL-09, EN-SUR-3, GT-08, LS-05, PC-04, PG-06, SG-SRE-06</v>
      </c>
    </row>
    <row r="83" spans="1:3" x14ac:dyDescent="0.25">
      <c r="A83" s="61" t="str">
        <f>'2.1 shorter'!A68</f>
        <v>EC-07</v>
      </c>
      <c r="B83" s="62" t="str" cm="1">
        <f t="array" ref="B83">_xlfn.TEXTJOIN(", ",TRUE,_xlfn._xlws.FILTER('2.1 shorter'!$A$2:$A$192,('2.1 shorter'!$L$2:$L$192 &gt;'2.1 shorter'!Q68)*('2.1 shorter'!$L$2:$L$192 &lt;'2.1 shorter'!L68),"No matches"))</f>
        <v>CO-03, EL-09, EN-ENG-5, IT-04 , PC-04, SE-REM-1, SE-RES-3</v>
      </c>
      <c r="C83" s="63" t="str" cm="1">
        <f t="array" ref="C83">_xlfn.TEXTJOIN(", ", TRUE, _xlfn._xlws.FILTER('2.1 shorter'!$A$2:$A$192, ('2.1 shorter'!$L$2:$L$192 &lt; '2.1 shorter'!R68) * ('2.1 shorter'!$L$2:$L$192 &gt;= '2.1 shorter'!L68) * ('2.1 shorter'!$A$2:$A$192 &lt;&gt; '2.1 shorter'!A68), "No matches"))</f>
        <v>AC-01, AG-05, BI-05, CH-05, CO-04, CT-FIN-04 , CT-EAV-05 , EN-SUR-4, PC-05</v>
      </c>
    </row>
    <row r="84" spans="1:3" x14ac:dyDescent="0.25">
      <c r="A84" s="61" t="str">
        <f>'2.1 shorter'!A69</f>
        <v>EC-08</v>
      </c>
      <c r="B84" s="62" t="str" cm="1">
        <f t="array" ref="B84">_xlfn.TEXTJOIN(", ",TRUE,_xlfn._xlws.FILTER('2.1 shorter'!$A$2:$A$192,('2.1 shorter'!$L$2:$L$192 &gt;'2.1 shorter'!Q69)*('2.1 shorter'!$L$2:$L$192 &lt;'2.1 shorter'!L69),"No matches"))</f>
        <v>AC-01, AG-05, BI-05, CH-05, CO-04, CT-FIN-04 , EN-SUR-4, PC-05</v>
      </c>
      <c r="C84" s="63" t="str" cm="1">
        <f t="array" ref="C84">_xlfn.TEXTJOIN(", ", TRUE, _xlfn._xlws.FILTER('2.1 shorter'!$A$2:$A$192, ('2.1 shorter'!$L$2:$L$192 &lt; '2.1 shorter'!R69) * ('2.1 shorter'!$L$2:$L$192 &gt;= '2.1 shorter'!L69) * ('2.1 shorter'!$A$2:$A$192 &lt;&gt; '2.1 shorter'!A69), "No matches"))</f>
        <v>CT-EAV-06 , EX-01 , SE-REM-2, SE-RES-4</v>
      </c>
    </row>
    <row r="85" spans="1:3" ht="30" x14ac:dyDescent="0.25">
      <c r="A85" s="61" t="str">
        <f>'2.1 shorter'!A70</f>
        <v>EG-01</v>
      </c>
      <c r="B85" s="62" t="str" cm="1">
        <f t="array" ref="B85">_xlfn.TEXTJOIN(", ",TRUE,_xlfn._xlws.FILTER('2.1 shorter'!$A$2:$A$192,('2.1 shorter'!$L$2:$L$192 &gt;'2.1 shorter'!Q70)*('2.1 shorter'!$L$2:$L$192 &lt;'2.1 shorter'!L70),"No matches"))</f>
        <v>CR-05, DD-03, GL-MAN-6, GL-MAN-7, GT-02, ST-SCY-4, TI-02</v>
      </c>
      <c r="C85" s="63" t="str" cm="1">
        <f t="array" ref="C85">_xlfn.TEXTJOIN(", ", TRUE, _xlfn._xlws.FILTER('2.1 shorter'!$A$2:$A$192, ('2.1 shorter'!$L$2:$L$192 &lt; '2.1 shorter'!R70) * ('2.1 shorter'!$L$2:$L$192 &gt;= '2.1 shorter'!L70) * ('2.1 shorter'!$A$2:$A$192 &lt;&gt; '2.1 shorter'!A70), "No matches"))</f>
        <v>AS-01, DA-CON-4, DA-PRO-5, DD-04, EN-ENG-1, GL-MAN-8, IS-01 , PG-01, PI-01, PM-01 , PY-05</v>
      </c>
    </row>
    <row r="86" spans="1:3" ht="30" x14ac:dyDescent="0.25">
      <c r="A86" s="61" t="str">
        <f>'2.1 shorter'!A71</f>
        <v>EG-02</v>
      </c>
      <c r="B86" s="62" t="str" cm="1">
        <f t="array" ref="B86">_xlfn.TEXTJOIN(", ",TRUE,_xlfn._xlws.FILTER('2.1 shorter'!$A$2:$A$192,('2.1 shorter'!$L$2:$L$192 &gt;'2.1 shorter'!Q71)*('2.1 shorter'!$L$2:$L$192 &lt;'2.1 shorter'!L71),"No matches"))</f>
        <v>AS-02, DA-CON-5, DA-PRO-5, DD-04, EC-01, EN-ENG-1, GL-MAN-9, IS-02 , PG-01, PI-02, PM-02 , PY-06, TI-03</v>
      </c>
      <c r="C86" s="63" t="str" cm="1">
        <f t="array" ref="C86">_xlfn.TEXTJOIN(", ", TRUE, _xlfn._xlws.FILTER('2.1 shorter'!$A$2:$A$192, ('2.1 shorter'!$L$2:$L$192 &lt; '2.1 shorter'!R71) * ('2.1 shorter'!$L$2:$L$192 &gt;= '2.1 shorter'!L71) * ('2.1 shorter'!$A$2:$A$192 &lt;&gt; '2.1 shorter'!A71), "No matches"))</f>
        <v>CO-DEV, CR-06, DA-CON-6, DD-05, EL-02, GL-MAN-10, GL-MAN-11, GT-03, PI-03, PY-07</v>
      </c>
    </row>
    <row r="87" spans="1:3" x14ac:dyDescent="0.25">
      <c r="A87" s="61" t="str">
        <f>'2.1 shorter'!A72</f>
        <v>EG-03</v>
      </c>
      <c r="B87" s="62" t="str" cm="1">
        <f t="array" ref="B87">_xlfn.TEXTJOIN(", ",TRUE,_xlfn._xlws.FILTER('2.1 shorter'!$A$2:$A$192,('2.1 shorter'!$L$2:$L$192 &gt;'2.1 shorter'!Q72)*('2.1 shorter'!$L$2:$L$192 &lt;'2.1 shorter'!L72),"No matches"))</f>
        <v>AS-03, DA-PRO-6, DD-05, EC-02, GL-MAN-11, GL-MAN-12, PE-01, PG-02, PI-03, PM-03 , PY-07, TI-04</v>
      </c>
      <c r="C87" s="63" t="str" cm="1">
        <f t="array" ref="C87">_xlfn.TEXTJOIN(", ", TRUE, _xlfn._xlws.FILTER('2.1 shorter'!$A$2:$A$192, ('2.1 shorter'!$L$2:$L$192 &lt; '2.1 shorter'!R72) * ('2.1 shorter'!$L$2:$L$192 &gt;= '2.1 shorter'!L72) * ('2.1 shorter'!$A$2:$A$192 &lt;&gt; '2.1 shorter'!A72), "No matches"))</f>
        <v>AG-01, BI-01, CH-01, CR-07, DA-CON-7, DD-06, EL-03, EN-ENG-2, GT-04, PC-01, PI-04</v>
      </c>
    </row>
    <row r="88" spans="1:3" ht="30" x14ac:dyDescent="0.25">
      <c r="A88" s="61" t="str">
        <f>'2.1 shorter'!A73</f>
        <v>EG-04</v>
      </c>
      <c r="B88" s="62" t="str" cm="1">
        <f t="array" ref="B88">_xlfn.TEXTJOIN(", ",TRUE,_xlfn._xlws.FILTER('2.1 shorter'!$A$2:$A$192,('2.1 shorter'!$L$2:$L$192 &gt;'2.1 shorter'!Q73)*('2.1 shorter'!$L$2:$L$192 &lt;'2.1 shorter'!L73),"No matches"))</f>
        <v>AG-01, AS-04, BI-01, CH-01, CR-07, DA-CON-7, DA-PRO-7, EC-03, EN-ENG-2, GT-04, IS-03 , IT-01 , LS-01, PC-01, PE-02, PG-03, PI-04, PM-04 , SG-SRE-02, TI-05</v>
      </c>
      <c r="C88" s="63" t="str" cm="1">
        <f t="array" ref="C88">_xlfn.TEXTJOIN(", ", TRUE, _xlfn._xlws.FILTER('2.1 shorter'!$A$2:$A$192, ('2.1 shorter'!$L$2:$L$192 &lt; '2.1 shorter'!R73) * ('2.1 shorter'!$L$2:$L$192 &gt;= '2.1 shorter'!L73) * ('2.1 shorter'!$A$2:$A$192 &lt;&gt; '2.1 shorter'!A73), "No matches"))</f>
        <v>CO-01, CT-FIN-01, CT-EAV-01 , DA-CON-8, DD-07, EL-04, EN-SUR-1, LS-02, PI-05, SE-RES-1</v>
      </c>
    </row>
    <row r="89" spans="1:3" x14ac:dyDescent="0.25">
      <c r="A89" s="61" t="str">
        <f>'2.1 shorter'!A74</f>
        <v>EG-05</v>
      </c>
      <c r="B89" s="62" t="str" cm="1">
        <f t="array" ref="B89">_xlfn.TEXTJOIN(", ",TRUE,_xlfn._xlws.FILTER('2.1 shorter'!$A$2:$A$192,('2.1 shorter'!$L$2:$L$192 &gt;'2.1 shorter'!Q74)*('2.1 shorter'!$L$2:$L$192 &lt;'2.1 shorter'!L74),"No matches"))</f>
        <v>CT-FIN-01, DD-08, EC-04, GT-05, PI-05</v>
      </c>
      <c r="C89" s="63" t="str" cm="1">
        <f t="array" ref="C89">_xlfn.TEXTJOIN(", ", TRUE, _xlfn._xlws.FILTER('2.1 shorter'!$A$2:$A$192, ('2.1 shorter'!$L$2:$L$192 &lt; '2.1 shorter'!R74) * ('2.1 shorter'!$L$2:$L$192 &gt;= '2.1 shorter'!L74) * ('2.1 shorter'!$A$2:$A$192 &lt;&gt; '2.1 shorter'!A74), "No matches"))</f>
        <v>AG-02, AS-05, BI-02, CH-02, DD-09, EL-05, IS-04 , IT-02 , PC-02, PE-03, PI-06, PM-05 , TI-06</v>
      </c>
    </row>
    <row r="90" spans="1:3" x14ac:dyDescent="0.25">
      <c r="A90" s="61" t="str">
        <f>'2.1 shorter'!A75</f>
        <v>EG-06</v>
      </c>
      <c r="B90" s="62" t="str" cm="1">
        <f t="array" ref="B90">_xlfn.TEXTJOIN(", ",TRUE,_xlfn._xlws.FILTER('2.1 shorter'!$A$2:$A$192,('2.1 shorter'!$L$2:$L$192 &gt;'2.1 shorter'!Q75)*('2.1 shorter'!$L$2:$L$192 &lt;'2.1 shorter'!L75),"No matches"))</f>
        <v>AS-05, CT-EAV-02 , GT-06, IS-04 , IT-02 , LS-03, PG-04, PI-06, PM-05 , SG-SRE-03</v>
      </c>
      <c r="C90" s="63" t="str" cm="1">
        <f t="array" ref="C90">_xlfn.TEXTJOIN(", ", TRUE, _xlfn._xlws.FILTER('2.1 shorter'!$A$2:$A$192, ('2.1 shorter'!$L$2:$L$192 &lt; '2.1 shorter'!R75) * ('2.1 shorter'!$L$2:$L$192 &gt;= '2.1 shorter'!L75) * ('2.1 shorter'!$A$2:$A$192 &lt;&gt; '2.1 shorter'!A75), "No matches"))</f>
        <v>AS-06, CT-FIN-02 , EC-05, EL-06, EN-ENG-3, IS-05 , PE-04</v>
      </c>
    </row>
    <row r="91" spans="1:3" x14ac:dyDescent="0.25">
      <c r="A91" s="61" t="str">
        <f>'2.1 shorter'!A76</f>
        <v>EG-07</v>
      </c>
      <c r="B91" s="62" t="str" cm="1">
        <f t="array" ref="B91">_xlfn.TEXTJOIN(", ",TRUE,_xlfn._xlws.FILTER('2.1 shorter'!$A$2:$A$192,('2.1 shorter'!$L$2:$L$192 &gt;'2.1 shorter'!Q76)*('2.1 shorter'!$L$2:$L$192 &lt;'2.1 shorter'!L76),"No matches"))</f>
        <v>AS-06, CT-EAV-03 , EC-05, IS-05 , LS-04, SG-SRE-04</v>
      </c>
      <c r="C91" s="63" t="str" cm="1">
        <f t="array" ref="C91">_xlfn.TEXTJOIN(", ", TRUE, _xlfn._xlws.FILTER('2.1 shorter'!$A$2:$A$192, ('2.1 shorter'!$L$2:$L$192 &lt; '2.1 shorter'!R76) * ('2.1 shorter'!$L$2:$L$192 &gt;= '2.1 shorter'!L76) * ('2.1 shorter'!$A$2:$A$192 &lt;&gt; '2.1 shorter'!A76), "No matches"))</f>
        <v>AG-03, BI-03, CH-03, EL-07, EN-ENG-4, EN-SUR-2, GT-07, IT-03 , PC-03, PE-05, PG-05</v>
      </c>
    </row>
    <row r="92" spans="1:3" ht="30" x14ac:dyDescent="0.25">
      <c r="A92" s="61" t="str">
        <f>'2.1 shorter'!A77</f>
        <v>EG-08</v>
      </c>
      <c r="B92" s="62" t="str" cm="1">
        <f t="array" ref="B92">_xlfn.TEXTJOIN(", ",TRUE,_xlfn._xlws.FILTER('2.1 shorter'!$A$2:$A$192,('2.1 shorter'!$L$2:$L$192 &gt;'2.1 shorter'!Q77)*('2.1 shorter'!$L$2:$L$192 &lt;'2.1 shorter'!L77),"No matches"))</f>
        <v>AS-07, CO-02, EC-06, EL-08, IS-06 , IT-03 , PE-05, PM-06 , SE-RES-2, SG-SRE-05</v>
      </c>
      <c r="C92" s="63" t="str" cm="1">
        <f t="array" ref="C92">_xlfn.TEXTJOIN(", ", TRUE, _xlfn._xlws.FILTER('2.1 shorter'!$A$2:$A$192, ('2.1 shorter'!$L$2:$L$192 &lt; '2.1 shorter'!R77) * ('2.1 shorter'!$L$2:$L$192 &gt;= '2.1 shorter'!L77) * ('2.1 shorter'!$A$2:$A$192 &lt;&gt; '2.1 shorter'!A77), "No matches"))</f>
        <v>AG-04, BI-04, CH-04, CT-FIN-03, CT-EAV-04 , EL-09, EN-SUR-3, GT-08, LS-05, PC-04, PG-06, SG-SRE-06</v>
      </c>
    </row>
    <row r="93" spans="1:3" x14ac:dyDescent="0.25">
      <c r="A93" s="61" t="str">
        <f>'2.1 shorter'!A78</f>
        <v>EL-01</v>
      </c>
      <c r="B93" s="62" t="str" cm="1">
        <f t="array" ref="B93">_xlfn.TEXTJOIN(", ",TRUE,_xlfn._xlws.FILTER('2.1 shorter'!$A$2:$A$192,('2.1 shorter'!$L$2:$L$192 &gt;'2.1 shorter'!Q78)*('2.1 shorter'!$L$2:$L$192 &lt;'2.1 shorter'!L78),"No matches"))</f>
        <v>CR-04, GL-MAN-4, GL-MAN-5, PY-04, ST-SCY-3, TI-01</v>
      </c>
      <c r="C93" s="63" t="str" cm="1">
        <f t="array" ref="C93">_xlfn.TEXTJOIN(", ", TRUE, _xlfn._xlws.FILTER('2.1 shorter'!$A$2:$A$192, ('2.1 shorter'!$L$2:$L$192 &lt; '2.1 shorter'!R78) * ('2.1 shorter'!$L$2:$L$192 &gt;= '2.1 shorter'!L78) * ('2.1 shorter'!$A$2:$A$192 &lt;&gt; '2.1 shorter'!A78), "No matches"))</f>
        <v>DD-03, GL-MAN-6, GL-MAN-7, ST-SCY-4, TI-02</v>
      </c>
    </row>
    <row r="94" spans="1:3" ht="30" x14ac:dyDescent="0.25">
      <c r="A94" s="61" t="str">
        <f>'2.1 shorter'!A79</f>
        <v>EL-02</v>
      </c>
      <c r="B94" s="62" t="str" cm="1">
        <f t="array" ref="B94">_xlfn.TEXTJOIN(", ",TRUE,_xlfn._xlws.FILTER('2.1 shorter'!$A$2:$A$192,('2.1 shorter'!$L$2:$L$192 &gt;'2.1 shorter'!Q79)*('2.1 shorter'!$L$2:$L$192 &lt;'2.1 shorter'!L79),"No matches"))</f>
        <v>AS-02, CO-DEV, DA-CON-5, EC-01, EG-02, GL-MAN-9, GL-MAN-10, GT-03, IS-02 , PI-02, PM-02 , PY-06, TI-03</v>
      </c>
      <c r="C94" s="63" t="str" cm="1">
        <f t="array" ref="C94">_xlfn.TEXTJOIN(", ", TRUE, _xlfn._xlws.FILTER('2.1 shorter'!$A$2:$A$192, ('2.1 shorter'!$L$2:$L$192 &lt; '2.1 shorter'!R79) * ('2.1 shorter'!$L$2:$L$192 &gt;= '2.1 shorter'!L79) * ('2.1 shorter'!$A$2:$A$192 &lt;&gt; '2.1 shorter'!A79), "No matches"))</f>
        <v>AS-03, CR-06, DA-CON-6, DA-PRO-6, DD-05, GL-MAN-11, GL-MAN-12, PE-01, PG-02, PI-03, PM-03 , PY-07, TI-04</v>
      </c>
    </row>
    <row r="95" spans="1:3" ht="30" x14ac:dyDescent="0.25">
      <c r="A95" s="61" t="str">
        <f>'2.1 shorter'!A80</f>
        <v>EL-03</v>
      </c>
      <c r="B95" s="62" t="str" cm="1">
        <f t="array" ref="B95">_xlfn.TEXTJOIN(", ",TRUE,_xlfn._xlws.FILTER('2.1 shorter'!$A$2:$A$192,('2.1 shorter'!$L$2:$L$192 &gt;'2.1 shorter'!Q80)*('2.1 shorter'!$L$2:$L$192 &lt;'2.1 shorter'!L80),"No matches"))</f>
        <v>AS-03, DA-PRO-6, DD-06, EC-02, EG-03, GL-MAN-12, PE-01, PG-02, PM-03 , TI-04</v>
      </c>
      <c r="C95" s="63" t="str" cm="1">
        <f t="array" ref="C95">_xlfn.TEXTJOIN(", ", TRUE, _xlfn._xlws.FILTER('2.1 shorter'!$A$2:$A$192, ('2.1 shorter'!$L$2:$L$192 &lt; '2.1 shorter'!R80) * ('2.1 shorter'!$L$2:$L$192 &gt;= '2.1 shorter'!L80) * ('2.1 shorter'!$A$2:$A$192 &lt;&gt; '2.1 shorter'!A80), "No matches"))</f>
        <v xml:space="preserve">AG-01, AS-04, BI-01, CH-01, CR-07, DA-CON-7, DA-PRO-7, EC-03, EN-ENG-2, GT-04, IS-03 , PC-01, PG-03, PI-04, PM-04 </v>
      </c>
    </row>
    <row r="96" spans="1:3" ht="30" x14ac:dyDescent="0.25">
      <c r="A96" s="61" t="str">
        <f>'2.1 shorter'!A81</f>
        <v>EL-04</v>
      </c>
      <c r="B96" s="62" t="str" cm="1">
        <f t="array" ref="B96">_xlfn.TEXTJOIN(", ",TRUE,_xlfn._xlws.FILTER('2.1 shorter'!$A$2:$A$192,('2.1 shorter'!$L$2:$L$192 &gt;'2.1 shorter'!Q81)*('2.1 shorter'!$L$2:$L$192 &lt;'2.1 shorter'!L81),"No matches"))</f>
        <v>AG-01, AS-04, BI-01, CH-01, CR-07, DA-CON-7, DA-PRO-7, EC-03, EG-04, EN-ENG-2, GT-04, IS-03 , IT-01 , LS-01, PC-01, PE-02, PG-03, PI-04, PM-04 , SG-SRE-02, TI-05</v>
      </c>
      <c r="C96" s="63" t="str" cm="1">
        <f t="array" ref="C96">_xlfn.TEXTJOIN(", ", TRUE, _xlfn._xlws.FILTER('2.1 shorter'!$A$2:$A$192, ('2.1 shorter'!$L$2:$L$192 &lt; '2.1 shorter'!R81) * ('2.1 shorter'!$L$2:$L$192 &gt;= '2.1 shorter'!L81) * ('2.1 shorter'!$A$2:$A$192 &lt;&gt; '2.1 shorter'!A81), "No matches"))</f>
        <v>CO-01, CT-FIN-01, CT-EAV-01 , DA-CON-8, DD-07, EN-SUR-1, LS-02, PI-05, SE-RES-1</v>
      </c>
    </row>
    <row r="97" spans="1:3" ht="30" x14ac:dyDescent="0.25">
      <c r="A97" s="61" t="str">
        <f>'2.1 shorter'!A82</f>
        <v>EL-05</v>
      </c>
      <c r="B97" s="62" t="str" cm="1">
        <f t="array" ref="B97">_xlfn.TEXTJOIN(", ",TRUE,_xlfn._xlws.FILTER('2.1 shorter'!$A$2:$A$192,('2.1 shorter'!$L$2:$L$192 &gt;'2.1 shorter'!Q82)*('2.1 shorter'!$L$2:$L$192 &lt;'2.1 shorter'!L82),"No matches"))</f>
        <v>DD-08, EC-04, EG-05, GT-05, PI-05</v>
      </c>
      <c r="C97" s="63" t="str" cm="1">
        <f t="array" ref="C97">_xlfn.TEXTJOIN(", ", TRUE, _xlfn._xlws.FILTER('2.1 shorter'!$A$2:$A$192, ('2.1 shorter'!$L$2:$L$192 &lt; '2.1 shorter'!R82) * ('2.1 shorter'!$L$2:$L$192 &gt;= '2.1 shorter'!L82) * ('2.1 shorter'!$A$2:$A$192 &lt;&gt; '2.1 shorter'!A82), "No matches"))</f>
        <v>AG-02, AS-05, BI-02, CH-02, DD-09, IS-04 , IT-02 , PC-02, PE-03, PG-04, PI-06, PM-05 , SG-SRE-03, TI-06</v>
      </c>
    </row>
    <row r="98" spans="1:3" x14ac:dyDescent="0.25">
      <c r="A98" s="61" t="str">
        <f>'2.1 shorter'!A83</f>
        <v>EL-06</v>
      </c>
      <c r="B98" s="62" t="str" cm="1">
        <f t="array" ref="B98">_xlfn.TEXTJOIN(", ",TRUE,_xlfn._xlws.FILTER('2.1 shorter'!$A$2:$A$192,('2.1 shorter'!$L$2:$L$192 &gt;'2.1 shorter'!Q83)*('2.1 shorter'!$L$2:$L$192 &lt;'2.1 shorter'!L83),"No matches"))</f>
        <v>AS-05, CT-EAV-02 , EG-06, GT-06, IS-04 , IT-02 , LS-03, PG-04, PM-05 , SG-SRE-03</v>
      </c>
      <c r="C98" s="63" t="str" cm="1">
        <f t="array" ref="C98">_xlfn.TEXTJOIN(", ", TRUE, _xlfn._xlws.FILTER('2.1 shorter'!$A$2:$A$192, ('2.1 shorter'!$L$2:$L$192 &lt; '2.1 shorter'!R83) * ('2.1 shorter'!$L$2:$L$192 &gt;= '2.1 shorter'!L83) * ('2.1 shorter'!$A$2:$A$192 &lt;&gt; '2.1 shorter'!A83), "No matches"))</f>
        <v>AS-06, CT-FIN-02 , EC-05, EN-ENG-3, IS-05 , LS-04, PE-04, SG-SRE-04</v>
      </c>
    </row>
    <row r="99" spans="1:3" x14ac:dyDescent="0.25">
      <c r="A99" s="61" t="str">
        <f>'2.1 shorter'!A84</f>
        <v>EL-07</v>
      </c>
      <c r="B99" s="62" t="str" cm="1">
        <f t="array" ref="B99">_xlfn.TEXTJOIN(", ",TRUE,_xlfn._xlws.FILTER('2.1 shorter'!$A$2:$A$192,('2.1 shorter'!$L$2:$L$192 &gt;'2.1 shorter'!Q84)*('2.1 shorter'!$L$2:$L$192 &lt;'2.1 shorter'!L84),"No matches"))</f>
        <v>AG-03, AS-06, BI-03, CH-03, CT-EAV-03 , EC-05, EG-07, IS-05 , LS-04, SG-SRE-04</v>
      </c>
      <c r="C99" s="63" t="str" cm="1">
        <f t="array" ref="C99">_xlfn.TEXTJOIN(", ", TRUE, _xlfn._xlws.FILTER('2.1 shorter'!$A$2:$A$192, ('2.1 shorter'!$L$2:$L$192 &lt; '2.1 shorter'!R84) * ('2.1 shorter'!$L$2:$L$192 &gt;= '2.1 shorter'!L84) * ('2.1 shorter'!$A$2:$A$192 &lt;&gt; '2.1 shorter'!A84), "No matches"))</f>
        <v>EN-ENG-4, EN-SUR-2, GT-07, IT-03 , PC-03, PE-05, PG-05, SG-SRE-05</v>
      </c>
    </row>
    <row r="100" spans="1:3" x14ac:dyDescent="0.25">
      <c r="A100" s="61" t="str">
        <f>'2.1 shorter'!A85</f>
        <v>EL-08</v>
      </c>
      <c r="B100" s="62" t="str" cm="1">
        <f t="array" ref="B100">_xlfn.TEXTJOIN(", ",TRUE,_xlfn._xlws.FILTER('2.1 shorter'!$A$2:$A$192,('2.1 shorter'!$L$2:$L$192 &gt;'2.1 shorter'!Q85)*('2.1 shorter'!$L$2:$L$192 &lt;'2.1 shorter'!L85),"No matches"))</f>
        <v>AS-07, CO-02, EN-ENG-4, EN-SUR-2, GT-07, IS-06 , IT-03 , PE-05, PG-05, PM-06 , SG-SRE-05</v>
      </c>
      <c r="C100" s="63" t="str" cm="1">
        <f t="array" ref="C100">_xlfn.TEXTJOIN(", ", TRUE, _xlfn._xlws.FILTER('2.1 shorter'!$A$2:$A$192, ('2.1 shorter'!$L$2:$L$192 &lt; '2.1 shorter'!R85) * ('2.1 shorter'!$L$2:$L$192 &gt;= '2.1 shorter'!L85) * ('2.1 shorter'!$A$2:$A$192 &lt;&gt; '2.1 shorter'!A85), "No matches"))</f>
        <v>CT-FIN-03, CT-EAV-04 , EC-06, EG-08, EN-SUR-3, PG-06, SE-RES-2, SG-SRE-06</v>
      </c>
    </row>
    <row r="101" spans="1:3" ht="30" x14ac:dyDescent="0.25">
      <c r="A101" s="61" t="str">
        <f>'2.1 shorter'!A86</f>
        <v>EL-09</v>
      </c>
      <c r="B101" s="62" t="str" cm="1">
        <f t="array" ref="B101">_xlfn.TEXTJOIN(", ",TRUE,_xlfn._xlws.FILTER('2.1 shorter'!$A$2:$A$192,('2.1 shorter'!$L$2:$L$192 &gt;'2.1 shorter'!Q86)*('2.1 shorter'!$L$2:$L$192 &lt;'2.1 shorter'!L86),"No matches"))</f>
        <v>AG-04, BI-04, CH-04, CT-FIN-03, CT-EAV-04 , EC-06, EG-08, EN-SUR-3, GT-08, LS-05, PC-04, PG-06, SE-RES-2, SG-SRE-06</v>
      </c>
      <c r="C101" s="63" t="str" cm="1">
        <f t="array" ref="C101">_xlfn.TEXTJOIN(", ", TRUE, _xlfn._xlws.FILTER('2.1 shorter'!$A$2:$A$192, ('2.1 shorter'!$L$2:$L$192 &lt; '2.1 shorter'!R86) * ('2.1 shorter'!$L$2:$L$192 &gt;= '2.1 shorter'!L86) * ('2.1 shorter'!$A$2:$A$192 &lt;&gt; '2.1 shorter'!A86), "No matches"))</f>
        <v>CO-03, EC-07, EN-ENG-5, IT-04 , SE-REM-1, SE-RES-3</v>
      </c>
    </row>
    <row r="102" spans="1:3" ht="30" x14ac:dyDescent="0.25">
      <c r="A102" s="61" t="str">
        <f>'2.1 shorter'!A87</f>
        <v>EN-ENG-1</v>
      </c>
      <c r="B102" s="62" t="str" cm="1">
        <f t="array" ref="B102">_xlfn.TEXTJOIN(", ",TRUE,_xlfn._xlws.FILTER('2.1 shorter'!$A$2:$A$192,('2.1 shorter'!$L$2:$L$192 &gt;'2.1 shorter'!Q87)*('2.1 shorter'!$L$2:$L$192 &lt;'2.1 shorter'!L87),"No matches"))</f>
        <v>AS-01, CR-05, DA-CON-4, EG-01, GL-MAN-7, GL-MAN-8, GT-02, IS-01 , PI-01, PM-01 , PY-05</v>
      </c>
      <c r="C102" s="63" t="str" cm="1">
        <f t="array" ref="C102">_xlfn.TEXTJOIN(", ", TRUE, _xlfn._xlws.FILTER('2.1 shorter'!$A$2:$A$192, ('2.1 shorter'!$L$2:$L$192 &lt; '2.1 shorter'!R87) * ('2.1 shorter'!$L$2:$L$192 &gt;= '2.1 shorter'!L87) * ('2.1 shorter'!$A$2:$A$192 &lt;&gt; '2.1 shorter'!A87), "No matches"))</f>
        <v>AS-02, DA-CON-5, DA-PRO-5, DD-04, EC-01, GL-MAN-9, IS-02 , PG-01, PI-02, PM-02 , PY-06, TI-03</v>
      </c>
    </row>
    <row r="103" spans="1:3" ht="30" x14ac:dyDescent="0.25">
      <c r="A103" s="61" t="str">
        <f>'2.1 shorter'!A88</f>
        <v>EN-ENG-2</v>
      </c>
      <c r="B103" s="62" t="str" cm="1">
        <f t="array" ref="B103">_xlfn.TEXTJOIN(", ",TRUE,_xlfn._xlws.FILTER('2.1 shorter'!$A$2:$A$192,('2.1 shorter'!$L$2:$L$192 &gt;'2.1 shorter'!Q88)*('2.1 shorter'!$L$2:$L$192 &lt;'2.1 shorter'!L88),"No matches"))</f>
        <v>DD-06, EC-02, EG-03, EL-03, GT-04, TI-04</v>
      </c>
      <c r="C103" s="63" t="str" cm="1">
        <f t="array" ref="C103">_xlfn.TEXTJOIN(", ", TRUE, _xlfn._xlws.FILTER('2.1 shorter'!$A$2:$A$192, ('2.1 shorter'!$L$2:$L$192 &lt; '2.1 shorter'!R88) * ('2.1 shorter'!$L$2:$L$192 &gt;= '2.1 shorter'!L88) * ('2.1 shorter'!$A$2:$A$192 &lt;&gt; '2.1 shorter'!A88), "No matches"))</f>
        <v>AG-01, AS-04, BI-01, CH-01, CR-07, DA-CON-7, DA-PRO-7, EC-03, EG-04, EL-04, IS-03 , IT-01 , LS-01, PC-01, PE-02, PG-03, PI-04, PM-04 , SG-SRE-02, TI-05</v>
      </c>
    </row>
    <row r="104" spans="1:3" x14ac:dyDescent="0.25">
      <c r="A104" s="61" t="str">
        <f>'2.1 shorter'!A89</f>
        <v>EN-ENG-3</v>
      </c>
      <c r="B104" s="62" t="str" cm="1">
        <f t="array" ref="B104">_xlfn.TEXTJOIN(", ",TRUE,_xlfn._xlws.FILTER('2.1 shorter'!$A$2:$A$192,('2.1 shorter'!$L$2:$L$192 &gt;'2.1 shorter'!Q89)*('2.1 shorter'!$L$2:$L$192 &lt;'2.1 shorter'!L89),"No matches"))</f>
        <v>CT-FIN-02 , CT-EAV-02 , EG-06, EL-06, GT-06, IT-02 , LS-03, PG-04, SG-SRE-03</v>
      </c>
      <c r="C104" s="63" t="str" cm="1">
        <f t="array" ref="C104">_xlfn.TEXTJOIN(", ", TRUE, _xlfn._xlws.FILTER('2.1 shorter'!$A$2:$A$192, ('2.1 shorter'!$L$2:$L$192 &lt; '2.1 shorter'!R89) * ('2.1 shorter'!$L$2:$L$192 &gt;= '2.1 shorter'!L89) * ('2.1 shorter'!$A$2:$A$192 &lt;&gt; '2.1 shorter'!A89), "No matches"))</f>
        <v>AS-06, EC-05, IS-05 , LS-04, PE-04, SG-SRE-04</v>
      </c>
    </row>
    <row r="105" spans="1:3" x14ac:dyDescent="0.25">
      <c r="A105" s="61" t="str">
        <f>'2.1 shorter'!A90</f>
        <v>EN-ENG-4</v>
      </c>
      <c r="B105" s="62" t="str" cm="1">
        <f t="array" ref="B105">_xlfn.TEXTJOIN(", ",TRUE,_xlfn._xlws.FILTER('2.1 shorter'!$A$2:$A$192,('2.1 shorter'!$L$2:$L$192 &gt;'2.1 shorter'!Q90)*('2.1 shorter'!$L$2:$L$192 &lt;'2.1 shorter'!L90),"No matches"))</f>
        <v>AG-03, BI-03, CH-03, CT-EAV-03 , EG-07, EL-07, EN-SUR-2, GT-07, PC-03, PG-05, SG-SRE-04</v>
      </c>
      <c r="C105" s="63" t="str" cm="1">
        <f t="array" ref="C105">_xlfn.TEXTJOIN(", ", TRUE, _xlfn._xlws.FILTER('2.1 shorter'!$A$2:$A$192, ('2.1 shorter'!$L$2:$L$192 &lt; '2.1 shorter'!R90) * ('2.1 shorter'!$L$2:$L$192 &gt;= '2.1 shorter'!L90) * ('2.1 shorter'!$A$2:$A$192 &lt;&gt; '2.1 shorter'!A90), "No matches"))</f>
        <v>AS-07, CO-02, EC-06, EL-08, IS-06 , IT-03 , PE-05, PM-06 , SE-RES-2, SG-SRE-05</v>
      </c>
    </row>
    <row r="106" spans="1:3" x14ac:dyDescent="0.25">
      <c r="A106" s="61" t="str">
        <f>'2.1 shorter'!A91</f>
        <v>EN-ENG-5</v>
      </c>
      <c r="B106" s="62" t="str" cm="1">
        <f t="array" ref="B106">_xlfn.TEXTJOIN(", ",TRUE,_xlfn._xlws.FILTER('2.1 shorter'!$A$2:$A$192,('2.1 shorter'!$L$2:$L$192 &gt;'2.1 shorter'!Q91)*('2.1 shorter'!$L$2:$L$192 &lt;'2.1 shorter'!L91),"No matches"))</f>
        <v>AG-04, BI-04, CH-04, CO-03, CT-FIN-03, CT-EAV-04 , EL-09, EN-SUR-3, GT-08, LS-05, PC-04</v>
      </c>
      <c r="C106" s="63" t="str" cm="1">
        <f t="array" ref="C106">_xlfn.TEXTJOIN(", ", TRUE, _xlfn._xlws.FILTER('2.1 shorter'!$A$2:$A$192, ('2.1 shorter'!$L$2:$L$192 &lt; '2.1 shorter'!R91) * ('2.1 shorter'!$L$2:$L$192 &gt;= '2.1 shorter'!L91) * ('2.1 shorter'!$A$2:$A$192 &lt;&gt; '2.1 shorter'!A91), "No matches"))</f>
        <v>AG-05, BI-05, CH-05, CT-EAV-05 , EC-07, EN-SUR-4, IT-04 , PC-05, SE-REM-1, SE-RES-3</v>
      </c>
    </row>
    <row r="107" spans="1:3" ht="30" x14ac:dyDescent="0.25">
      <c r="A107" s="61" t="str">
        <f>'2.1 shorter'!A92</f>
        <v>EN-SUR-1</v>
      </c>
      <c r="B107" s="62" t="str" cm="1">
        <f t="array" ref="B107">_xlfn.TEXTJOIN(", ",TRUE,_xlfn._xlws.FILTER('2.1 shorter'!$A$2:$A$192,('2.1 shorter'!$L$2:$L$192 &gt;'2.1 shorter'!Q92)*('2.1 shorter'!$L$2:$L$192 &lt;'2.1 shorter'!L92),"No matches"))</f>
        <v>AS-04, CO-01, DA-CON-8, DA-PRO-7, DD-07, EC-03, EG-04, EL-04, IS-03 , IT-01 , LS-01, LS-02, PE-02, PG-03, PM-04 , SG-SRE-02, TI-05</v>
      </c>
      <c r="C107" s="63" t="str" cm="1">
        <f t="array" ref="C107">_xlfn.TEXTJOIN(", ", TRUE, _xlfn._xlws.FILTER('2.1 shorter'!$A$2:$A$192, ('2.1 shorter'!$L$2:$L$192 &lt; '2.1 shorter'!R92) * ('2.1 shorter'!$L$2:$L$192 &gt;= '2.1 shorter'!L92) * ('2.1 shorter'!$A$2:$A$192 &lt;&gt; '2.1 shorter'!A92), "No matches"))</f>
        <v>CT-FIN-01, CT-EAV-01 , DD-08, EC-04, GT-05, PI-05, SE-RES-1</v>
      </c>
    </row>
    <row r="108" spans="1:3" x14ac:dyDescent="0.25">
      <c r="A108" s="61" t="str">
        <f>'2.1 shorter'!A93</f>
        <v>EN-SUR-2</v>
      </c>
      <c r="B108" s="62" t="str" cm="1">
        <f t="array" ref="B108">_xlfn.TEXTJOIN(", ",TRUE,_xlfn._xlws.FILTER('2.1 shorter'!$A$2:$A$192,('2.1 shorter'!$L$2:$L$192 &gt;'2.1 shorter'!Q93)*('2.1 shorter'!$L$2:$L$192 &lt;'2.1 shorter'!L93),"No matches"))</f>
        <v>AG-03, AS-06, BI-03, CH-03, CT-EAV-03 , EC-05, EG-07, EL-07, IS-05 , LS-04, PC-03, SG-SRE-04</v>
      </c>
      <c r="C108" s="63" t="str" cm="1">
        <f t="array" ref="C108">_xlfn.TEXTJOIN(", ", TRUE, _xlfn._xlws.FILTER('2.1 shorter'!$A$2:$A$192, ('2.1 shorter'!$L$2:$L$192 &lt; '2.1 shorter'!R93) * ('2.1 shorter'!$L$2:$L$192 &gt;= '2.1 shorter'!L93) * ('2.1 shorter'!$A$2:$A$192 &lt;&gt; '2.1 shorter'!A93), "No matches"))</f>
        <v>AS-07, CO-02, EN-ENG-4, GT-07, IS-06 , IT-03 , PE-05, PG-05, PM-06 , SG-SRE-05</v>
      </c>
    </row>
    <row r="109" spans="1:3" x14ac:dyDescent="0.25">
      <c r="A109" s="61" t="str">
        <f>'2.1 shorter'!A94</f>
        <v>EN-SUR-3</v>
      </c>
      <c r="B109" s="62" t="str" cm="1">
        <f t="array" ref="B109">_xlfn.TEXTJOIN(", ",TRUE,_xlfn._xlws.FILTER('2.1 shorter'!$A$2:$A$192,('2.1 shorter'!$L$2:$L$192 &gt;'2.1 shorter'!Q94)*('2.1 shorter'!$L$2:$L$192 &lt;'2.1 shorter'!L94),"No matches"))</f>
        <v>AS-07, CO-02, EC-06, EG-08, EL-08, IS-06 , PE-05, PG-06, PM-06 , SE-RES-2, SG-SRE-05, SG-SRE-06</v>
      </c>
      <c r="C109" s="63" t="str" cm="1">
        <f t="array" ref="C109">_xlfn.TEXTJOIN(", ", TRUE, _xlfn._xlws.FILTER('2.1 shorter'!$A$2:$A$192, ('2.1 shorter'!$L$2:$L$192 &lt; '2.1 shorter'!R94) * ('2.1 shorter'!$L$2:$L$192 &gt;= '2.1 shorter'!L94) * ('2.1 shorter'!$A$2:$A$192 &lt;&gt; '2.1 shorter'!A94), "No matches"))</f>
        <v>AG-04, BI-04, CH-04, CO-03, CT-FIN-03, CT-EAV-04 , EL-09, GT-08, LS-05, PC-04</v>
      </c>
    </row>
    <row r="110" spans="1:3" x14ac:dyDescent="0.25">
      <c r="A110" s="61" t="str">
        <f>'2.1 shorter'!A95</f>
        <v>EN-SUR-4</v>
      </c>
      <c r="B110" s="62" t="str" cm="1">
        <f t="array" ref="B110">_xlfn.TEXTJOIN(", ",TRUE,_xlfn._xlws.FILTER('2.1 shorter'!$A$2:$A$192,('2.1 shorter'!$L$2:$L$192 &gt;'2.1 shorter'!Q95)*('2.1 shorter'!$L$2:$L$192 &lt;'2.1 shorter'!L95),"No matches"))</f>
        <v>CO-03, CT-EAV-05 , EC-07, EN-ENG-5, IT-04 , SE-REM-1, SE-RES-3</v>
      </c>
      <c r="C110" s="63" t="str" cm="1">
        <f t="array" ref="C110">_xlfn.TEXTJOIN(", ", TRUE, _xlfn._xlws.FILTER('2.1 shorter'!$A$2:$A$192, ('2.1 shorter'!$L$2:$L$192 &lt; '2.1 shorter'!R95) * ('2.1 shorter'!$L$2:$L$192 &gt;= '2.1 shorter'!L95) * ('2.1 shorter'!$A$2:$A$192 &lt;&gt; '2.1 shorter'!A95), "No matches"))</f>
        <v>AC-01, AG-05, BI-05, CH-05, CO-04, CT-FIN-04 , PC-05</v>
      </c>
    </row>
    <row r="111" spans="1:3" x14ac:dyDescent="0.25">
      <c r="A111" s="61" t="str">
        <f>'2.1 shorter'!A96</f>
        <v xml:space="preserve">EX-01 </v>
      </c>
      <c r="B111" s="62" t="str" cm="1">
        <f t="array" ref="B111">_xlfn.TEXTJOIN(", ",TRUE,_xlfn._xlws.FILTER('2.1 shorter'!$A$2:$A$192,('2.1 shorter'!$L$2:$L$192 &gt;'2.1 shorter'!Q96)*('2.1 shorter'!$L$2:$L$192 &lt;'2.1 shorter'!L96),"No matches"))</f>
        <v>AC-01, CO-04, EC-08, SE-RES-4</v>
      </c>
      <c r="C111" s="63" t="str" cm="1">
        <f t="array" ref="C111">_xlfn.TEXTJOIN(", ", TRUE, _xlfn._xlws.FILTER('2.1 shorter'!$A$2:$A$192, ('2.1 shorter'!$L$2:$L$192 &lt; '2.1 shorter'!R96) * ('2.1 shorter'!$L$2:$L$192 &gt;= '2.1 shorter'!L96) * ('2.1 shorter'!$A$2:$A$192 &lt;&gt; '2.1 shorter'!A96), "No matches"))</f>
        <v>CT-EAV-06 , SE-REM-2</v>
      </c>
    </row>
    <row r="112" spans="1:3" x14ac:dyDescent="0.25">
      <c r="A112" s="61" t="str">
        <f>'2.1 shorter'!A97</f>
        <v xml:space="preserve">EX-02 </v>
      </c>
      <c r="B112" s="62" t="str" cm="1">
        <f t="array" ref="B112">_xlfn.TEXTJOIN(", ",TRUE,_xlfn._xlws.FILTER('2.1 shorter'!$A$2:$A$192,('2.1 shorter'!$L$2:$L$192 &gt;'2.1 shorter'!Q97)*('2.1 shorter'!$L$2:$L$192 &lt;'2.1 shorter'!L97),"No matches"))</f>
        <v>AC-02, SE-RES-5</v>
      </c>
      <c r="C112" s="63" t="str" cm="1">
        <f t="array" ref="C112">_xlfn.TEXTJOIN(", ", TRUE, _xlfn._xlws.FILTER('2.1 shorter'!$A$2:$A$192, ('2.1 shorter'!$L$2:$L$192 &lt; '2.1 shorter'!R97) * ('2.1 shorter'!$L$2:$L$192 &gt;= '2.1 shorter'!L97) * ('2.1 shorter'!$A$2:$A$192 &lt;&gt; '2.1 shorter'!A97), "No matches"))</f>
        <v>No matches</v>
      </c>
    </row>
    <row r="113" spans="1:3" x14ac:dyDescent="0.25">
      <c r="A113" s="61" t="str">
        <f>'2.1 shorter'!A98</f>
        <v xml:space="preserve">EX-03 </v>
      </c>
      <c r="B113" s="62" t="str" cm="1">
        <f t="array" ref="B113">_xlfn.TEXTJOIN(", ",TRUE,_xlfn._xlws.FILTER('2.1 shorter'!$A$2:$A$192,('2.1 shorter'!$L$2:$L$192 &gt;'2.1 shorter'!Q98)*('2.1 shorter'!$L$2:$L$192 &lt;'2.1 shorter'!L98),"No matches"))</f>
        <v>No matches</v>
      </c>
      <c r="C113" s="63" t="str" cm="1">
        <f t="array" ref="C113">_xlfn.TEXTJOIN(", ", TRUE, _xlfn._xlws.FILTER('2.1 shorter'!$A$2:$A$192, ('2.1 shorter'!$L$2:$L$192 &lt; '2.1 shorter'!R98) * ('2.1 shorter'!$L$2:$L$192 &gt;= '2.1 shorter'!L98) * ('2.1 shorter'!$A$2:$A$192 &lt;&gt; '2.1 shorter'!A98), "No matches"))</f>
        <v>No matches</v>
      </c>
    </row>
    <row r="114" spans="1:3" x14ac:dyDescent="0.25">
      <c r="A114" s="61" t="str">
        <f>'2.1 shorter'!A99</f>
        <v xml:space="preserve">EX-04 </v>
      </c>
      <c r="B114" s="62" t="str" cm="1">
        <f t="array" ref="B114">_xlfn.TEXTJOIN(", ",TRUE,_xlfn._xlws.FILTER('2.1 shorter'!$A$2:$A$192,('2.1 shorter'!$L$2:$L$192 &gt;'2.1 shorter'!Q99)*('2.1 shorter'!$L$2:$L$192 &lt;'2.1 shorter'!L99),"No matches"))</f>
        <v>No matches</v>
      </c>
      <c r="C114" s="63" t="str" cm="1">
        <f t="array" ref="C114">_xlfn.TEXTJOIN(", ", TRUE, _xlfn._xlws.FILTER('2.1 shorter'!$A$2:$A$192, ('2.1 shorter'!$L$2:$L$192 &lt; '2.1 shorter'!R99) * ('2.1 shorter'!$L$2:$L$192 &gt;= '2.1 shorter'!L99) * ('2.1 shorter'!$A$2:$A$192 &lt;&gt; '2.1 shorter'!A99), "No matches"))</f>
        <v>No matches</v>
      </c>
    </row>
    <row r="115" spans="1:3" x14ac:dyDescent="0.25">
      <c r="A115" s="61" t="str">
        <f>'2.1 shorter'!A100</f>
        <v xml:space="preserve">EX-05 </v>
      </c>
      <c r="B115" s="62" t="str" cm="1">
        <f t="array" ref="B115">_xlfn.TEXTJOIN(", ",TRUE,_xlfn._xlws.FILTER('2.1 shorter'!$A$2:$A$192,('2.1 shorter'!$L$2:$L$192 &gt;'2.1 shorter'!Q100)*('2.1 shorter'!$L$2:$L$192 &lt;'2.1 shorter'!L100),"No matches"))</f>
        <v>No matches</v>
      </c>
      <c r="C115" s="63" t="str" cm="1">
        <f t="array" ref="C115">_xlfn.TEXTJOIN(", ", TRUE, _xlfn._xlws.FILTER('2.1 shorter'!$A$2:$A$192, ('2.1 shorter'!$L$2:$L$192 &lt; '2.1 shorter'!R100) * ('2.1 shorter'!$L$2:$L$192 &gt;= '2.1 shorter'!L100) * ('2.1 shorter'!$A$2:$A$192 &lt;&gt; '2.1 shorter'!A100), "No matches"))</f>
        <v>No matches</v>
      </c>
    </row>
    <row r="116" spans="1:3" x14ac:dyDescent="0.25">
      <c r="A116" s="61" t="str">
        <f>'2.1 shorter'!A101</f>
        <v>GL-MAN-3</v>
      </c>
      <c r="B116" s="62" t="str" cm="1">
        <f t="array" ref="B116">_xlfn.TEXTJOIN(", ",TRUE,_xlfn._xlws.FILTER('2.1 shorter'!$A$2:$A$192,('2.1 shorter'!$L$2:$L$192 &gt;'2.1 shorter'!Q101)*('2.1 shorter'!$L$2:$L$192 &lt;'2.1 shorter'!L101),"No matches"))</f>
        <v>CR-03, ST-SCY-1</v>
      </c>
      <c r="C116" s="63" t="str" cm="1">
        <f t="array" ref="C116">_xlfn.TEXTJOIN(", ", TRUE, _xlfn._xlws.FILTER('2.1 shorter'!$A$2:$A$192, ('2.1 shorter'!$L$2:$L$192 &lt; '2.1 shorter'!R101) * ('2.1 shorter'!$L$2:$L$192 &gt;= '2.1 shorter'!L101) * ('2.1 shorter'!$A$2:$A$192 &lt;&gt; '2.1 shorter'!A101), "No matches"))</f>
        <v>DD-02, GL-MAN-4, GT-01, PY-03, ST-SCY-2, ST-SCY-3</v>
      </c>
    </row>
    <row r="117" spans="1:3" x14ac:dyDescent="0.25">
      <c r="A117" s="61" t="str">
        <f>'2.1 shorter'!A102</f>
        <v>GL-MAN-4</v>
      </c>
      <c r="B117" s="62" t="str" cm="1">
        <f t="array" ref="B117">_xlfn.TEXTJOIN(", ",TRUE,_xlfn._xlws.FILTER('2.1 shorter'!$A$2:$A$192,('2.1 shorter'!$L$2:$L$192 &gt;'2.1 shorter'!Q102)*('2.1 shorter'!$L$2:$L$192 &lt;'2.1 shorter'!L102),"No matches"))</f>
        <v>DD-02, GL-MAN-3, GT-01, PY-03, ST-SCY-2</v>
      </c>
      <c r="C117" s="63" t="str" cm="1">
        <f t="array" ref="C117">_xlfn.TEXTJOIN(", ", TRUE, _xlfn._xlws.FILTER('2.1 shorter'!$A$2:$A$192, ('2.1 shorter'!$L$2:$L$192 &lt; '2.1 shorter'!R102) * ('2.1 shorter'!$L$2:$L$192 &gt;= '2.1 shorter'!L102) * ('2.1 shorter'!$A$2:$A$192 &lt;&gt; '2.1 shorter'!A102), "No matches"))</f>
        <v>CR-04, EL-01, GL-MAN-5, PY-04, ST-SCY-3, TI-01</v>
      </c>
    </row>
    <row r="118" spans="1:3" x14ac:dyDescent="0.25">
      <c r="A118" s="61" t="str">
        <f>'2.1 shorter'!A103</f>
        <v>GL-MAN-5</v>
      </c>
      <c r="B118" s="62" t="str" cm="1">
        <f t="array" ref="B118">_xlfn.TEXTJOIN(", ",TRUE,_xlfn._xlws.FILTER('2.1 shorter'!$A$2:$A$192,('2.1 shorter'!$L$2:$L$192 &gt;'2.1 shorter'!Q103)*('2.1 shorter'!$L$2:$L$192 &lt;'2.1 shorter'!L103),"No matches"))</f>
        <v>CR-04, DD-02, GL-MAN-4, GT-01, ST-SCY-2, ST-SCY-3, TI-01</v>
      </c>
      <c r="C118" s="63" t="str" cm="1">
        <f t="array" ref="C118">_xlfn.TEXTJOIN(", ", TRUE, _xlfn._xlws.FILTER('2.1 shorter'!$A$2:$A$192, ('2.1 shorter'!$L$2:$L$192 &lt; '2.1 shorter'!R103) * ('2.1 shorter'!$L$2:$L$192 &gt;= '2.1 shorter'!L103) * ('2.1 shorter'!$A$2:$A$192 &lt;&gt; '2.1 shorter'!A103), "No matches"))</f>
        <v>DD-03, EL-01, GL-MAN-6, PY-04, TI-02</v>
      </c>
    </row>
    <row r="119" spans="1:3" x14ac:dyDescent="0.25">
      <c r="A119" s="61" t="str">
        <f>'2.1 shorter'!A104</f>
        <v>GL-MAN-6</v>
      </c>
      <c r="B119" s="62" t="str" cm="1">
        <f t="array" ref="B119">_xlfn.TEXTJOIN(", ",TRUE,_xlfn._xlws.FILTER('2.1 shorter'!$A$2:$A$192,('2.1 shorter'!$L$2:$L$192 &gt;'2.1 shorter'!Q104)*('2.1 shorter'!$L$2:$L$192 &lt;'2.1 shorter'!L104),"No matches"))</f>
        <v>CR-04, EL-01, GL-MAN-5, PY-04, ST-SCY-3, TI-01</v>
      </c>
      <c r="C119" s="63" t="str" cm="1">
        <f t="array" ref="C119">_xlfn.TEXTJOIN(", ", TRUE, _xlfn._xlws.FILTER('2.1 shorter'!$A$2:$A$192, ('2.1 shorter'!$L$2:$L$192 &lt; '2.1 shorter'!R104) * ('2.1 shorter'!$L$2:$L$192 &gt;= '2.1 shorter'!L104) * ('2.1 shorter'!$A$2:$A$192 &lt;&gt; '2.1 shorter'!A104), "No matches"))</f>
        <v>CR-05, DD-03, EG-01, GL-MAN-7, GT-02, PY-05, ST-SCY-4, TI-02</v>
      </c>
    </row>
    <row r="120" spans="1:3" ht="30" x14ac:dyDescent="0.25">
      <c r="A120" s="61" t="str">
        <f>'2.1 shorter'!A105</f>
        <v>GL-MAN-7</v>
      </c>
      <c r="B120" s="62" t="str" cm="1">
        <f t="array" ref="B120">_xlfn.TEXTJOIN(", ",TRUE,_xlfn._xlws.FILTER('2.1 shorter'!$A$2:$A$192,('2.1 shorter'!$L$2:$L$192 &gt;'2.1 shorter'!Q105)*('2.1 shorter'!$L$2:$L$192 &lt;'2.1 shorter'!L105),"No matches"))</f>
        <v>DD-03, EL-01, GL-MAN-6, PY-04, ST-SCY-4, TI-02</v>
      </c>
      <c r="C120" s="63" t="str" cm="1">
        <f t="array" ref="C120">_xlfn.TEXTJOIN(", ", TRUE, _xlfn._xlws.FILTER('2.1 shorter'!$A$2:$A$192, ('2.1 shorter'!$L$2:$L$192 &lt; '2.1 shorter'!R105) * ('2.1 shorter'!$L$2:$L$192 &gt;= '2.1 shorter'!L105) * ('2.1 shorter'!$A$2:$A$192 &lt;&gt; '2.1 shorter'!A105), "No matches"))</f>
        <v>AS-01, CR-05, DA-CON-4, EG-01, EN-ENG-1, GL-MAN-8, GT-02, IS-01 , PI-01, PM-01 , PY-05</v>
      </c>
    </row>
    <row r="121" spans="1:3" x14ac:dyDescent="0.25">
      <c r="A121" s="61" t="str">
        <f>'2.1 shorter'!A106</f>
        <v>GL-MAN-8</v>
      </c>
      <c r="B121" s="62" t="str" cm="1">
        <f t="array" ref="B121">_xlfn.TEXTJOIN(", ",TRUE,_xlfn._xlws.FILTER('2.1 shorter'!$A$2:$A$192,('2.1 shorter'!$L$2:$L$192 &gt;'2.1 shorter'!Q106)*('2.1 shorter'!$L$2:$L$192 &lt;'2.1 shorter'!L106),"No matches"))</f>
        <v>AS-01, CR-05, DA-CON-4, EG-01, GL-MAN-7, GT-02, IS-01 , PI-01, PM-01 , PY-05, ST-SCY-4</v>
      </c>
      <c r="C121" s="63" t="str" cm="1">
        <f t="array" ref="C121">_xlfn.TEXTJOIN(", ", TRUE, _xlfn._xlws.FILTER('2.1 shorter'!$A$2:$A$192, ('2.1 shorter'!$L$2:$L$192 &lt; '2.1 shorter'!R106) * ('2.1 shorter'!$L$2:$L$192 &gt;= '2.1 shorter'!L106) * ('2.1 shorter'!$A$2:$A$192 &lt;&gt; '2.1 shorter'!A106), "No matches"))</f>
        <v>DA-CON-5, DA-PRO-5, DD-04, EC-01, EN-ENG-1, GL-MAN-9, PG-01, PI-02, PY-06, TI-03</v>
      </c>
    </row>
    <row r="122" spans="1:3" ht="30" x14ac:dyDescent="0.25">
      <c r="A122" s="61" t="str">
        <f>'2.1 shorter'!A107</f>
        <v>GL-MAN-9</v>
      </c>
      <c r="B122" s="62" t="str" cm="1">
        <f t="array" ref="B122">_xlfn.TEXTJOIN(", ",TRUE,_xlfn._xlws.FILTER('2.1 shorter'!$A$2:$A$192,('2.1 shorter'!$L$2:$L$192 &gt;'2.1 shorter'!Q107)*('2.1 shorter'!$L$2:$L$192 &lt;'2.1 shorter'!L107),"No matches"))</f>
        <v>AS-01, DA-CON-4, DA-PRO-5, DD-04, EN-ENG-1, GL-MAN-8, IS-01 , PG-01, PI-01, PM-01 , PY-05</v>
      </c>
      <c r="C122" s="63" t="str" cm="1">
        <f t="array" ref="C122">_xlfn.TEXTJOIN(", ", TRUE, _xlfn._xlws.FILTER('2.1 shorter'!$A$2:$A$192, ('2.1 shorter'!$L$2:$L$192 &lt; '2.1 shorter'!R107) * ('2.1 shorter'!$L$2:$L$192 &gt;= '2.1 shorter'!L107) * ('2.1 shorter'!$A$2:$A$192 &lt;&gt; '2.1 shorter'!A107), "No matches"))</f>
        <v>AS-02, CO-DEV, DA-CON-5, DA-CON-6, EC-01, EG-02, EL-02, GL-MAN-10, GT-03, IS-02 , PI-02, PM-02 , PY-06, TI-03</v>
      </c>
    </row>
    <row r="123" spans="1:3" ht="30" x14ac:dyDescent="0.25">
      <c r="A123" s="61" t="str">
        <f>'2.1 shorter'!A108</f>
        <v>GL-MAN-10</v>
      </c>
      <c r="B123" s="62" t="str" cm="1">
        <f t="array" ref="B123">_xlfn.TEXTJOIN(", ",TRUE,_xlfn._xlws.FILTER('2.1 shorter'!$A$2:$A$192,('2.1 shorter'!$L$2:$L$192 &gt;'2.1 shorter'!Q108)*('2.1 shorter'!$L$2:$L$192 &lt;'2.1 shorter'!L108),"No matches"))</f>
        <v>AS-02, DA-CON-5, DA-PRO-5, DD-04, EC-01, EG-02, EN-ENG-1, GL-MAN-9, IS-02 , PG-01, PI-02, PM-02 , PY-06, TI-03</v>
      </c>
      <c r="C123" s="63" t="str" cm="1">
        <f t="array" ref="C123">_xlfn.TEXTJOIN(", ", TRUE, _xlfn._xlws.FILTER('2.1 shorter'!$A$2:$A$192, ('2.1 shorter'!$L$2:$L$192 &lt; '2.1 shorter'!R108) * ('2.1 shorter'!$L$2:$L$192 &gt;= '2.1 shorter'!L108) * ('2.1 shorter'!$A$2:$A$192 &lt;&gt; '2.1 shorter'!A108), "No matches"))</f>
        <v>CO-DEV, CR-06, DA-CON-6, DD-05, EL-02, GL-MAN-11, GT-03, PI-03, PY-07</v>
      </c>
    </row>
    <row r="124" spans="1:3" ht="30" x14ac:dyDescent="0.25">
      <c r="A124" s="61" t="str">
        <f>'2.1 shorter'!A109</f>
        <v>GL-MAN-11</v>
      </c>
      <c r="B124" s="62" t="str" cm="1">
        <f t="array" ref="B124">_xlfn.TEXTJOIN(", ",TRUE,_xlfn._xlws.FILTER('2.1 shorter'!$A$2:$A$192,('2.1 shorter'!$L$2:$L$192 &gt;'2.1 shorter'!Q109)*('2.1 shorter'!$L$2:$L$192 &lt;'2.1 shorter'!L109),"No matches"))</f>
        <v>AS-02, CO-DEV, CR-06, DA-CON-5, DA-CON-6, EC-01, EG-02, EL-02, GL-MAN-10, GT-03, IS-02 , PI-02, PM-02 , PY-06, TI-03</v>
      </c>
      <c r="C124" s="63" t="str" cm="1">
        <f t="array" ref="C124">_xlfn.TEXTJOIN(", ", TRUE, _xlfn._xlws.FILTER('2.1 shorter'!$A$2:$A$192, ('2.1 shorter'!$L$2:$L$192 &lt; '2.1 shorter'!R109) * ('2.1 shorter'!$L$2:$L$192 &gt;= '2.1 shorter'!L109) * ('2.1 shorter'!$A$2:$A$192 &lt;&gt; '2.1 shorter'!A109), "No matches"))</f>
        <v>AS-03, DA-PRO-6, DD-05, EC-02, GL-MAN-12, PE-01, PG-02, PI-03, PM-03 , PY-07, TI-04</v>
      </c>
    </row>
    <row r="125" spans="1:3" ht="30" x14ac:dyDescent="0.25">
      <c r="A125" s="61" t="str">
        <f>'2.1 shorter'!A110</f>
        <v>GL-MAN-12</v>
      </c>
      <c r="B125" s="62" t="str" cm="1">
        <f t="array" ref="B125">_xlfn.TEXTJOIN(", ",TRUE,_xlfn._xlws.FILTER('2.1 shorter'!$A$2:$A$192,('2.1 shorter'!$L$2:$L$192 &gt;'2.1 shorter'!Q110)*('2.1 shorter'!$L$2:$L$192 &lt;'2.1 shorter'!L110),"No matches"))</f>
        <v>AS-03, CO-DEV, CR-06, DA-CON-6, DA-PRO-6, DD-05, EL-02, GL-MAN-11, GT-03, PE-01, PG-02, PI-03, PM-03 , PY-07</v>
      </c>
      <c r="C125" s="63" t="str" cm="1">
        <f t="array" ref="C125">_xlfn.TEXTJOIN(", ", TRUE, _xlfn._xlws.FILTER('2.1 shorter'!$A$2:$A$192, ('2.1 shorter'!$L$2:$L$192 &lt; '2.1 shorter'!R110) * ('2.1 shorter'!$L$2:$L$192 &gt;= '2.1 shorter'!L110) * ('2.1 shorter'!$A$2:$A$192 &lt;&gt; '2.1 shorter'!A110), "No matches"))</f>
        <v>DD-06, EC-02, EG-03, EL-03, TI-04</v>
      </c>
    </row>
    <row r="126" spans="1:3" x14ac:dyDescent="0.25">
      <c r="A126" s="61" t="str">
        <f>'2.1 shorter'!A111</f>
        <v>GT-01</v>
      </c>
      <c r="B126" s="62" t="str" cm="1">
        <f t="array" ref="B126">_xlfn.TEXTJOIN(", ",TRUE,_xlfn._xlws.FILTER('2.1 shorter'!$A$2:$A$192,('2.1 shorter'!$L$2:$L$192 &gt;'2.1 shorter'!Q111)*('2.1 shorter'!$L$2:$L$192 &lt;'2.1 shorter'!L111),"No matches"))</f>
        <v>CR-03, DD-02, GL-MAN-3, PY-03, ST-SCY-1, ST-SCY-2</v>
      </c>
      <c r="C126" s="63" t="str" cm="1">
        <f t="array" ref="C126">_xlfn.TEXTJOIN(", ", TRUE, _xlfn._xlws.FILTER('2.1 shorter'!$A$2:$A$192, ('2.1 shorter'!$L$2:$L$192 &lt; '2.1 shorter'!R111) * ('2.1 shorter'!$L$2:$L$192 &gt;= '2.1 shorter'!L111) * ('2.1 shorter'!$A$2:$A$192 &lt;&gt; '2.1 shorter'!A111), "No matches"))</f>
        <v>CR-04, GL-MAN-4, GL-MAN-5, ST-SCY-3, TI-01</v>
      </c>
    </row>
    <row r="127" spans="1:3" ht="30" x14ac:dyDescent="0.25">
      <c r="A127" s="61" t="str">
        <f>'2.1 shorter'!A112</f>
        <v>GT-02</v>
      </c>
      <c r="B127" s="62" t="str" cm="1">
        <f t="array" ref="B127">_xlfn.TEXTJOIN(", ",TRUE,_xlfn._xlws.FILTER('2.1 shorter'!$A$2:$A$192,('2.1 shorter'!$L$2:$L$192 &gt;'2.1 shorter'!Q112)*('2.1 shorter'!$L$2:$L$192 &lt;'2.1 shorter'!L112),"No matches"))</f>
        <v>DD-03, GL-MAN-6, GL-MAN-7, ST-SCY-4, TI-02</v>
      </c>
      <c r="C127" s="63" t="str" cm="1">
        <f t="array" ref="C127">_xlfn.TEXTJOIN(", ", TRUE, _xlfn._xlws.FILTER('2.1 shorter'!$A$2:$A$192, ('2.1 shorter'!$L$2:$L$192 &lt; '2.1 shorter'!R112) * ('2.1 shorter'!$L$2:$L$192 &gt;= '2.1 shorter'!L112) * ('2.1 shorter'!$A$2:$A$192 &lt;&gt; '2.1 shorter'!A112), "No matches"))</f>
        <v>AS-01, CR-05, DA-CON-4, DA-PRO-5, DD-04, EG-01, EN-ENG-1, GL-MAN-8, IS-01 , PG-01, PI-01, PM-01 , PY-05</v>
      </c>
    </row>
    <row r="128" spans="1:3" ht="30" x14ac:dyDescent="0.25">
      <c r="A128" s="61" t="str">
        <f>'2.1 shorter'!A113</f>
        <v>GT-03</v>
      </c>
      <c r="B128" s="62" t="str" cm="1">
        <f t="array" ref="B128">_xlfn.TEXTJOIN(", ",TRUE,_xlfn._xlws.FILTER('2.1 shorter'!$A$2:$A$192,('2.1 shorter'!$L$2:$L$192 &gt;'2.1 shorter'!Q113)*('2.1 shorter'!$L$2:$L$192 &lt;'2.1 shorter'!L113),"No matches"))</f>
        <v>AS-02, DA-CON-5, DA-PRO-5, DD-04, EC-01, EG-02, GL-MAN-9, GL-MAN-10, IS-02 , PI-02, PM-02 , PY-06, TI-03</v>
      </c>
      <c r="C128" s="63" t="str" cm="1">
        <f t="array" ref="C128">_xlfn.TEXTJOIN(", ", TRUE, _xlfn._xlws.FILTER('2.1 shorter'!$A$2:$A$192, ('2.1 shorter'!$L$2:$L$192 &lt; '2.1 shorter'!R113) * ('2.1 shorter'!$L$2:$L$192 &gt;= '2.1 shorter'!L113) * ('2.1 shorter'!$A$2:$A$192 &lt;&gt; '2.1 shorter'!A113), "No matches"))</f>
        <v>AS-03, CO-DEV, CR-06, DA-CON-6, DA-PRO-6, DD-05, EL-02, GL-MAN-11, GL-MAN-12, PE-01, PG-02, PI-03, PM-03 , PY-07</v>
      </c>
    </row>
    <row r="129" spans="1:3" ht="30" x14ac:dyDescent="0.25">
      <c r="A129" s="61" t="str">
        <f>'2.1 shorter'!A114</f>
        <v>GT-04</v>
      </c>
      <c r="B129" s="62" t="str" cm="1">
        <f t="array" ref="B129">_xlfn.TEXTJOIN(", ",TRUE,_xlfn._xlws.FILTER('2.1 shorter'!$A$2:$A$192,('2.1 shorter'!$L$2:$L$192 &gt;'2.1 shorter'!Q114)*('2.1 shorter'!$L$2:$L$192 &lt;'2.1 shorter'!L114),"No matches"))</f>
        <v>DD-06, EC-02, EG-03, EL-03, TI-04</v>
      </c>
      <c r="C129" s="63" t="str" cm="1">
        <f t="array" ref="C129">_xlfn.TEXTJOIN(", ", TRUE, _xlfn._xlws.FILTER('2.1 shorter'!$A$2:$A$192, ('2.1 shorter'!$L$2:$L$192 &lt; '2.1 shorter'!R114) * ('2.1 shorter'!$L$2:$L$192 &gt;= '2.1 shorter'!L114) * ('2.1 shorter'!$A$2:$A$192 &lt;&gt; '2.1 shorter'!A114), "No matches"))</f>
        <v>AG-01, AS-04, BI-01, CH-01, CR-07, DA-CON-7, DA-PRO-7, EC-03, EG-04, EL-04, EN-ENG-2, IS-03 , IT-01 , LS-01, PC-01, PE-02, PG-03, PI-04, PM-04 , SG-SRE-02, TI-05</v>
      </c>
    </row>
    <row r="130" spans="1:3" ht="30" x14ac:dyDescent="0.25">
      <c r="A130" s="61" t="str">
        <f>'2.1 shorter'!A115</f>
        <v>GT-05</v>
      </c>
      <c r="B130" s="62" t="str" cm="1">
        <f t="array" ref="B130">_xlfn.TEXTJOIN(", ",TRUE,_xlfn._xlws.FILTER('2.1 shorter'!$A$2:$A$192,('2.1 shorter'!$L$2:$L$192 &gt;'2.1 shorter'!Q115)*('2.1 shorter'!$L$2:$L$192 &lt;'2.1 shorter'!L115),"No matches"))</f>
        <v>CO-01, CT-FIN-01, CT-EAV-01 , DA-CON-8, DD-07, EG-04, EL-04, EN-SUR-1, LS-02, PE-02, PI-05, SE-RES-1, TI-05</v>
      </c>
      <c r="C130" s="63" t="str" cm="1">
        <f t="array" ref="C130">_xlfn.TEXTJOIN(", ", TRUE, _xlfn._xlws.FILTER('2.1 shorter'!$A$2:$A$192, ('2.1 shorter'!$L$2:$L$192 &lt; '2.1 shorter'!R115) * ('2.1 shorter'!$L$2:$L$192 &gt;= '2.1 shorter'!L115) * ('2.1 shorter'!$A$2:$A$192 &lt;&gt; '2.1 shorter'!A115), "No matches"))</f>
        <v>AG-02, BI-02, CH-02, DD-08, DD-09, EC-04, EG-05, EL-05, PC-02, PE-03, TI-06</v>
      </c>
    </row>
    <row r="131" spans="1:3" ht="30" x14ac:dyDescent="0.25">
      <c r="A131" s="61" t="str">
        <f>'2.1 shorter'!A116</f>
        <v>GT-06</v>
      </c>
      <c r="B131" s="62" t="str" cm="1">
        <f t="array" ref="B131">_xlfn.TEXTJOIN(", ",TRUE,_xlfn._xlws.FILTER('2.1 shorter'!$A$2:$A$192,('2.1 shorter'!$L$2:$L$192 &gt;'2.1 shorter'!Q116)*('2.1 shorter'!$L$2:$L$192 &lt;'2.1 shorter'!L116),"No matches"))</f>
        <v>AG-02, AS-05, BI-02, CH-02, DD-09, EL-05, IS-04 , IT-02 , PC-02, PE-03, PG-04, PI-06, PM-05 , SG-SRE-03, TI-06</v>
      </c>
      <c r="C131" s="63" t="str" cm="1">
        <f t="array" ref="C131">_xlfn.TEXTJOIN(", ", TRUE, _xlfn._xlws.FILTER('2.1 shorter'!$A$2:$A$192, ('2.1 shorter'!$L$2:$L$192 &lt; '2.1 shorter'!R116) * ('2.1 shorter'!$L$2:$L$192 &gt;= '2.1 shorter'!L116) * ('2.1 shorter'!$A$2:$A$192 &lt;&gt; '2.1 shorter'!A116), "No matches"))</f>
        <v>CT-FIN-02 , CT-EAV-02 , EG-06, EL-06, EN-ENG-3, LS-03, PE-04</v>
      </c>
    </row>
    <row r="132" spans="1:3" ht="30" x14ac:dyDescent="0.25">
      <c r="A132" s="61" t="str">
        <f>'2.1 shorter'!A117</f>
        <v>GT-07</v>
      </c>
      <c r="B132" s="62" t="str" cm="1">
        <f t="array" ref="B132">_xlfn.TEXTJOIN(", ",TRUE,_xlfn._xlws.FILTER('2.1 shorter'!$A$2:$A$192,('2.1 shorter'!$L$2:$L$192 &gt;'2.1 shorter'!Q117)*('2.1 shorter'!$L$2:$L$192 &lt;'2.1 shorter'!L117),"No matches"))</f>
        <v>AG-03, AS-06, BI-03, CH-03, CT-EAV-03 , EC-05, EG-07, EL-07, EN-SUR-2, IS-05 , LS-04, PC-03, SG-SRE-04</v>
      </c>
      <c r="C132" s="63" t="str" cm="1">
        <f t="array" ref="C132">_xlfn.TEXTJOIN(", ", TRUE, _xlfn._xlws.FILTER('2.1 shorter'!$A$2:$A$192, ('2.1 shorter'!$L$2:$L$192 &lt; '2.1 shorter'!R117) * ('2.1 shorter'!$L$2:$L$192 &gt;= '2.1 shorter'!L117) * ('2.1 shorter'!$A$2:$A$192 &lt;&gt; '2.1 shorter'!A117), "No matches"))</f>
        <v>AS-07, CO-02, EL-08, EN-ENG-4, IS-06 , IT-03 , PE-05, PG-05, PM-06 , SG-SRE-05</v>
      </c>
    </row>
    <row r="133" spans="1:3" x14ac:dyDescent="0.25">
      <c r="A133" s="61" t="str">
        <f>'2.1 shorter'!A118</f>
        <v>GT-08</v>
      </c>
      <c r="B133" s="62" t="str" cm="1">
        <f t="array" ref="B133">_xlfn.TEXTJOIN(", ",TRUE,_xlfn._xlws.FILTER('2.1 shorter'!$A$2:$A$192,('2.1 shorter'!$L$2:$L$192 &gt;'2.1 shorter'!Q118)*('2.1 shorter'!$L$2:$L$192 &lt;'2.1 shorter'!L118),"No matches"))</f>
        <v>AG-04, BI-04, CH-04, CT-FIN-03, CT-EAV-04 , EC-06, EG-08, EN-SUR-3, PG-06, SE-RES-2, SG-SRE-06</v>
      </c>
      <c r="C133" s="63" t="str" cm="1">
        <f t="array" ref="C133">_xlfn.TEXTJOIN(", ", TRUE, _xlfn._xlws.FILTER('2.1 shorter'!$A$2:$A$192, ('2.1 shorter'!$L$2:$L$192 &lt; '2.1 shorter'!R118) * ('2.1 shorter'!$L$2:$L$192 &gt;= '2.1 shorter'!L118) * ('2.1 shorter'!$A$2:$A$192 &lt;&gt; '2.1 shorter'!A118), "No matches"))</f>
        <v>CO-03, EL-09, EN-ENG-5, IT-04 , LS-05, PC-04, SE-RES-3</v>
      </c>
    </row>
    <row r="134" spans="1:3" ht="30" x14ac:dyDescent="0.25">
      <c r="A134" s="61" t="str">
        <f>'2.1 shorter'!A119</f>
        <v xml:space="preserve">IS-01 </v>
      </c>
      <c r="B134" s="62" t="str" cm="1">
        <f t="array" ref="B134">_xlfn.TEXTJOIN(", ",TRUE,_xlfn._xlws.FILTER('2.1 shorter'!$A$2:$A$192,('2.1 shorter'!$L$2:$L$192 &gt;'2.1 shorter'!Q119)*('2.1 shorter'!$L$2:$L$192 &lt;'2.1 shorter'!L119),"No matches"))</f>
        <v>CR-05, DA-CON-4, EG-01, GL-MAN-7, GT-02, PI-01, PY-05, ST-SCY-4</v>
      </c>
      <c r="C134" s="63" t="str" cm="1">
        <f t="array" ref="C134">_xlfn.TEXTJOIN(", ", TRUE, _xlfn._xlws.FILTER('2.1 shorter'!$A$2:$A$192, ('2.1 shorter'!$L$2:$L$192 &lt; '2.1 shorter'!R119) * ('2.1 shorter'!$L$2:$L$192 &gt;= '2.1 shorter'!L119) * ('2.1 shorter'!$A$2:$A$192 &lt;&gt; '2.1 shorter'!A119), "No matches"))</f>
        <v>AS-01, DA-CON-5, DA-PRO-5, DD-04, EC-01, EN-ENG-1, GL-MAN-8, GL-MAN-9, PG-01, PI-02, PM-01 , PY-06, TI-03</v>
      </c>
    </row>
    <row r="135" spans="1:3" ht="30" x14ac:dyDescent="0.25">
      <c r="A135" s="61" t="str">
        <f>'2.1 shorter'!A120</f>
        <v xml:space="preserve">IS-02 </v>
      </c>
      <c r="B135" s="62" t="str" cm="1">
        <f t="array" ref="B135">_xlfn.TEXTJOIN(", ",TRUE,_xlfn._xlws.FILTER('2.1 shorter'!$A$2:$A$192,('2.1 shorter'!$L$2:$L$192 &gt;'2.1 shorter'!Q120)*('2.1 shorter'!$L$2:$L$192 &lt;'2.1 shorter'!L120),"No matches"))</f>
        <v>DA-CON-5, DA-PRO-5, DD-04, EC-01, EN-ENG-1, GL-MAN-9, PG-01, PI-02, PY-06, TI-03</v>
      </c>
      <c r="C135" s="63" t="str" cm="1">
        <f t="array" ref="C135">_xlfn.TEXTJOIN(", ", TRUE, _xlfn._xlws.FILTER('2.1 shorter'!$A$2:$A$192, ('2.1 shorter'!$L$2:$L$192 &lt; '2.1 shorter'!R120) * ('2.1 shorter'!$L$2:$L$192 &gt;= '2.1 shorter'!L120) * ('2.1 shorter'!$A$2:$A$192 &lt;&gt; '2.1 shorter'!A120), "No matches"))</f>
        <v>AS-02, CO-DEV, CR-06, DA-CON-6, DD-05, EG-02, EL-02, GL-MAN-10, GL-MAN-11, GT-03, PI-03, PM-02 , PY-07</v>
      </c>
    </row>
    <row r="136" spans="1:3" ht="30" x14ac:dyDescent="0.25">
      <c r="A136" s="61" t="str">
        <f>'2.1 shorter'!A121</f>
        <v xml:space="preserve">IS-03 </v>
      </c>
      <c r="B136" s="62" t="str" cm="1">
        <f t="array" ref="B136">_xlfn.TEXTJOIN(", ",TRUE,_xlfn._xlws.FILTER('2.1 shorter'!$A$2:$A$192,('2.1 shorter'!$L$2:$L$192 &gt;'2.1 shorter'!Q121)*('2.1 shorter'!$L$2:$L$192 &lt;'2.1 shorter'!L121),"No matches"))</f>
        <v>AG-01, BI-01, CH-01, CR-07, DA-CON-7, DD-06, EG-03, EL-03, EN-ENG-2, GT-04, PC-01, PI-04</v>
      </c>
      <c r="C136" s="63" t="str" cm="1">
        <f t="array" ref="C136">_xlfn.TEXTJOIN(", ", TRUE, _xlfn._xlws.FILTER('2.1 shorter'!$A$2:$A$192, ('2.1 shorter'!$L$2:$L$192 &lt; '2.1 shorter'!R121) * ('2.1 shorter'!$L$2:$L$192 &gt;= '2.1 shorter'!L121) * ('2.1 shorter'!$A$2:$A$192 &lt;&gt; '2.1 shorter'!A121), "No matches"))</f>
        <v>AS-04, CO-01, DA-CON-8, DA-PRO-7, DD-07, EC-03, EG-04, EL-04, EN-SUR-1, IT-01 , LS-01, LS-02, PE-02, PG-03, PM-04 , SG-SRE-02, TI-05</v>
      </c>
    </row>
    <row r="137" spans="1:3" x14ac:dyDescent="0.25">
      <c r="A137" s="61" t="str">
        <f>'2.1 shorter'!A122</f>
        <v xml:space="preserve">IS-04 </v>
      </c>
      <c r="B137" s="62" t="str" cm="1">
        <f t="array" ref="B137">_xlfn.TEXTJOIN(", ",TRUE,_xlfn._xlws.FILTER('2.1 shorter'!$A$2:$A$192,('2.1 shorter'!$L$2:$L$192 &gt;'2.1 shorter'!Q122)*('2.1 shorter'!$L$2:$L$192 &lt;'2.1 shorter'!L122),"No matches"))</f>
        <v>AG-02, BI-02, CH-02, DD-09, EG-05, EL-05, PC-02, PE-03, PI-06, TI-06</v>
      </c>
      <c r="C137" s="63" t="str" cm="1">
        <f t="array" ref="C137">_xlfn.TEXTJOIN(", ", TRUE, _xlfn._xlws.FILTER('2.1 shorter'!$A$2:$A$192, ('2.1 shorter'!$L$2:$L$192 &lt; '2.1 shorter'!R122) * ('2.1 shorter'!$L$2:$L$192 &gt;= '2.1 shorter'!L122) * ('2.1 shorter'!$A$2:$A$192 &lt;&gt; '2.1 shorter'!A122), "No matches"))</f>
        <v>AS-05, CT-EAV-02 , EG-06, GT-06, IT-02 , LS-03, PG-04, PM-05 , SG-SRE-03</v>
      </c>
    </row>
    <row r="138" spans="1:3" ht="30" x14ac:dyDescent="0.25">
      <c r="A138" s="61" t="str">
        <f>'2.1 shorter'!A123</f>
        <v xml:space="preserve">IS-05 </v>
      </c>
      <c r="B138" s="62" t="str" cm="1">
        <f t="array" ref="B138">_xlfn.TEXTJOIN(", ",TRUE,_xlfn._xlws.FILTER('2.1 shorter'!$A$2:$A$192,('2.1 shorter'!$L$2:$L$192 &gt;'2.1 shorter'!Q123)*('2.1 shorter'!$L$2:$L$192 &lt;'2.1 shorter'!L123),"No matches"))</f>
        <v>CT-FIN-02 , EC-05, EG-06, EL-06, EN-ENG-3, PE-04</v>
      </c>
      <c r="C138" s="63" t="str" cm="1">
        <f t="array" ref="C138">_xlfn.TEXTJOIN(", ", TRUE, _xlfn._xlws.FILTER('2.1 shorter'!$A$2:$A$192, ('2.1 shorter'!$L$2:$L$192 &lt; '2.1 shorter'!R123) * ('2.1 shorter'!$L$2:$L$192 &gt;= '2.1 shorter'!L123) * ('2.1 shorter'!$A$2:$A$192 &lt;&gt; '2.1 shorter'!A123), "No matches"))</f>
        <v>AG-03, AS-06, BI-03, CH-03, CT-EAV-03 , EG-07, EL-07, EN-SUR-2, GT-07, LS-04, PC-03, PG-05, SG-SRE-04</v>
      </c>
    </row>
    <row r="139" spans="1:3" ht="30" x14ac:dyDescent="0.25">
      <c r="A139" s="61" t="str">
        <f>'2.1 shorter'!A124</f>
        <v xml:space="preserve">IS-06 </v>
      </c>
      <c r="B139" s="62" t="str" cm="1">
        <f t="array" ref="B139">_xlfn.TEXTJOIN(", ",TRUE,_xlfn._xlws.FILTER('2.1 shorter'!$A$2:$A$192,('2.1 shorter'!$L$2:$L$192 &gt;'2.1 shorter'!Q124)*('2.1 shorter'!$L$2:$L$192 &lt;'2.1 shorter'!L124),"No matches"))</f>
        <v>CO-02, EN-ENG-4, EN-SUR-2, GT-07, IT-03 , PE-05, PG-05, SG-SRE-05</v>
      </c>
      <c r="C139" s="63" t="str" cm="1">
        <f t="array" ref="C139">_xlfn.TEXTJOIN(", ", TRUE, _xlfn._xlws.FILTER('2.1 shorter'!$A$2:$A$192, ('2.1 shorter'!$L$2:$L$192 &lt; '2.1 shorter'!R124) * ('2.1 shorter'!$L$2:$L$192 &gt;= '2.1 shorter'!L124) * ('2.1 shorter'!$A$2:$A$192 &lt;&gt; '2.1 shorter'!A124), "No matches"))</f>
        <v>AS-07, CT-FIN-03, CT-EAV-04 , EC-06, EG-08, EL-08, EN-SUR-3, PG-06, PM-06 , SE-RES-2, SG-SRE-06</v>
      </c>
    </row>
    <row r="140" spans="1:3" ht="30" x14ac:dyDescent="0.25">
      <c r="A140" s="61" t="str">
        <f>'2.1 shorter'!A125</f>
        <v xml:space="preserve">IT-01 </v>
      </c>
      <c r="B140" s="62" t="str" cm="1">
        <f t="array" ref="B140">_xlfn.TEXTJOIN(", ",TRUE,_xlfn._xlws.FILTER('2.1 shorter'!$A$2:$A$192,('2.1 shorter'!$L$2:$L$192 &gt;'2.1 shorter'!Q125)*('2.1 shorter'!$L$2:$L$192 &lt;'2.1 shorter'!L125),"No matches"))</f>
        <v xml:space="preserve">AG-01, AS-04, BI-01, CH-01, CR-07, DA-CON-7, DA-PRO-7, EC-03, EL-03, EN-ENG-2, GT-04, IS-03 , LS-01, PC-01, PG-03, PI-04, PM-04 </v>
      </c>
      <c r="C140" s="63" t="str" cm="1">
        <f t="array" ref="C140">_xlfn.TEXTJOIN(", ", TRUE, _xlfn._xlws.FILTER('2.1 shorter'!$A$2:$A$192, ('2.1 shorter'!$L$2:$L$192 &lt; '2.1 shorter'!R125) * ('2.1 shorter'!$L$2:$L$192 &gt;= '2.1 shorter'!L125) * ('2.1 shorter'!$A$2:$A$192 &lt;&gt; '2.1 shorter'!A125), "No matches"))</f>
        <v>CO-01, CT-FIN-01, CT-EAV-01 , DA-CON-8, DD-07, EG-04, EL-04, EN-SUR-1, LS-02, PE-02, PI-05, SE-RES-1, SG-SRE-02, TI-05</v>
      </c>
    </row>
    <row r="141" spans="1:3" x14ac:dyDescent="0.25">
      <c r="A141" s="61" t="str">
        <f>'2.1 shorter'!A126</f>
        <v xml:space="preserve">IT-02 </v>
      </c>
      <c r="B141" s="62" t="str" cm="1">
        <f t="array" ref="B141">_xlfn.TEXTJOIN(", ",TRUE,_xlfn._xlws.FILTER('2.1 shorter'!$A$2:$A$192,('2.1 shorter'!$L$2:$L$192 &gt;'2.1 shorter'!Q126)*('2.1 shorter'!$L$2:$L$192 &lt;'2.1 shorter'!L126),"No matches"))</f>
        <v>AG-02, AS-05, BI-02, CH-02, DD-09, EG-05, EL-05, IS-04 , PC-02, PE-03, PI-06, PM-05 , TI-06</v>
      </c>
      <c r="C141" s="63" t="str" cm="1">
        <f t="array" ref="C141">_xlfn.TEXTJOIN(", ", TRUE, _xlfn._xlws.FILTER('2.1 shorter'!$A$2:$A$192, ('2.1 shorter'!$L$2:$L$192 &lt; '2.1 shorter'!R126) * ('2.1 shorter'!$L$2:$L$192 &gt;= '2.1 shorter'!L126) * ('2.1 shorter'!$A$2:$A$192 &lt;&gt; '2.1 shorter'!A126), "No matches"))</f>
        <v>CT-FIN-02 , CT-EAV-02 , EG-06, EL-06, EN-ENG-3, GT-06, LS-03, PG-04, SG-SRE-03</v>
      </c>
    </row>
    <row r="142" spans="1:3" ht="30" x14ac:dyDescent="0.25">
      <c r="A142" s="61" t="str">
        <f>'2.1 shorter'!A127</f>
        <v xml:space="preserve">IT-03 </v>
      </c>
      <c r="B142" s="62" t="str" cm="1">
        <f t="array" ref="B142">_xlfn.TEXTJOIN(", ",TRUE,_xlfn._xlws.FILTER('2.1 shorter'!$A$2:$A$192,('2.1 shorter'!$L$2:$L$192 &gt;'2.1 shorter'!Q127)*('2.1 shorter'!$L$2:$L$192 &lt;'2.1 shorter'!L127),"No matches"))</f>
        <v>AG-03, BI-03, CH-03, CT-EAV-03 , EG-07, EL-07, EN-ENG-4, EN-SUR-2, GT-07, PC-03, PG-05</v>
      </c>
      <c r="C142" s="63" t="str" cm="1">
        <f t="array" ref="C142">_xlfn.TEXTJOIN(", ", TRUE, _xlfn._xlws.FILTER('2.1 shorter'!$A$2:$A$192, ('2.1 shorter'!$L$2:$L$192 &lt; '2.1 shorter'!R127) * ('2.1 shorter'!$L$2:$L$192 &gt;= '2.1 shorter'!L127) * ('2.1 shorter'!$A$2:$A$192 &lt;&gt; '2.1 shorter'!A127), "No matches"))</f>
        <v>AS-07, CO-02, EC-06, EG-08, EL-08, IS-06 , PE-05, PG-06, PM-06 , SE-RES-2, SG-SRE-05, SG-SRE-06</v>
      </c>
    </row>
    <row r="143" spans="1:3" ht="30" x14ac:dyDescent="0.25">
      <c r="A143" s="61" t="str">
        <f>'2.1 shorter'!A128</f>
        <v xml:space="preserve">IT-04 </v>
      </c>
      <c r="B143" s="62" t="str" cm="1">
        <f t="array" ref="B143">_xlfn.TEXTJOIN(", ",TRUE,_xlfn._xlws.FILTER('2.1 shorter'!$A$2:$A$192,('2.1 shorter'!$L$2:$L$192 &gt;'2.1 shorter'!Q128)*('2.1 shorter'!$L$2:$L$192 &lt;'2.1 shorter'!L128),"No matches"))</f>
        <v>AG-04, BI-04, CH-04, CO-03, EL-09, EN-ENG-5, GT-08, LS-05, PC-04</v>
      </c>
      <c r="C143" s="63" t="str" cm="1">
        <f t="array" ref="C143">_xlfn.TEXTJOIN(", ", TRUE, _xlfn._xlws.FILTER('2.1 shorter'!$A$2:$A$192, ('2.1 shorter'!$L$2:$L$192 &lt; '2.1 shorter'!R128) * ('2.1 shorter'!$L$2:$L$192 &gt;= '2.1 shorter'!L128) * ('2.1 shorter'!$A$2:$A$192 &lt;&gt; '2.1 shorter'!A128), "No matches"))</f>
        <v>AG-05, BI-05, CH-05, CO-04, CT-FIN-04 , CT-EAV-05 , EC-07, EN-SUR-4, PC-05, SE-REM-1, SE-RES-3</v>
      </c>
    </row>
    <row r="144" spans="1:3" ht="30" x14ac:dyDescent="0.25">
      <c r="A144" s="61" t="str">
        <f>'2.1 shorter'!A129</f>
        <v>LS-01</v>
      </c>
      <c r="B144" s="62" t="str" cm="1">
        <f t="array" ref="B144">_xlfn.TEXTJOIN(", ",TRUE,_xlfn._xlws.FILTER('2.1 shorter'!$A$2:$A$192,('2.1 shorter'!$L$2:$L$192 &gt;'2.1 shorter'!Q129)*('2.1 shorter'!$L$2:$L$192 &lt;'2.1 shorter'!L129),"No matches"))</f>
        <v xml:space="preserve">AG-01, AS-04, BI-01, CH-01, CR-07, DA-CON-7, DA-PRO-7, EC-03, EL-03, EN-ENG-2, GT-04, IS-03 , PC-01, PG-03, PI-04, PM-04 </v>
      </c>
      <c r="C144" s="63" t="str" cm="1">
        <f t="array" ref="C144">_xlfn.TEXTJOIN(", ", TRUE, _xlfn._xlws.FILTER('2.1 shorter'!$A$2:$A$192, ('2.1 shorter'!$L$2:$L$192 &lt; '2.1 shorter'!R129) * ('2.1 shorter'!$L$2:$L$192 &gt;= '2.1 shorter'!L129) * ('2.1 shorter'!$A$2:$A$192 &lt;&gt; '2.1 shorter'!A129), "No matches"))</f>
        <v>CO-01, CT-FIN-01, CT-EAV-01 , DA-CON-8, DD-07, EG-04, EL-04, EN-SUR-1, IT-01 , LS-02, PE-02, PI-05, SE-RES-1, SG-SRE-02, TI-05</v>
      </c>
    </row>
    <row r="145" spans="1:3" ht="30" x14ac:dyDescent="0.25">
      <c r="A145" s="61" t="str">
        <f>'2.1 shorter'!A130</f>
        <v>LS-02</v>
      </c>
      <c r="B145" s="62" t="str" cm="1">
        <f t="array" ref="B145">_xlfn.TEXTJOIN(", ",TRUE,_xlfn._xlws.FILTER('2.1 shorter'!$A$2:$A$192,('2.1 shorter'!$L$2:$L$192 &gt;'2.1 shorter'!Q130)*('2.1 shorter'!$L$2:$L$192 &lt;'2.1 shorter'!L130),"No matches"))</f>
        <v>AS-04, CO-01, DA-CON-8, DA-PRO-7, DD-07, EC-03, EG-04, EL-04, IS-03 , IT-01 , LS-01, PE-02, PG-03, PM-04 , SG-SRE-02, TI-05</v>
      </c>
      <c r="C145" s="63" t="str" cm="1">
        <f t="array" ref="C145">_xlfn.TEXTJOIN(", ", TRUE, _xlfn._xlws.FILTER('2.1 shorter'!$A$2:$A$192, ('2.1 shorter'!$L$2:$L$192 &lt; '2.1 shorter'!R130) * ('2.1 shorter'!$L$2:$L$192 &gt;= '2.1 shorter'!L130) * ('2.1 shorter'!$A$2:$A$192 &lt;&gt; '2.1 shorter'!A130), "No matches"))</f>
        <v>CT-FIN-01, CT-EAV-01 , DD-08, EC-04, EN-SUR-1, GT-05, PI-05, SE-RES-1</v>
      </c>
    </row>
    <row r="146" spans="1:3" ht="30" x14ac:dyDescent="0.25">
      <c r="A146" s="61" t="str">
        <f>'2.1 shorter'!A131</f>
        <v>LS-03</v>
      </c>
      <c r="B146" s="62" t="str" cm="1">
        <f t="array" ref="B146">_xlfn.TEXTJOIN(", ",TRUE,_xlfn._xlws.FILTER('2.1 shorter'!$A$2:$A$192,('2.1 shorter'!$L$2:$L$192 &gt;'2.1 shorter'!Q131)*('2.1 shorter'!$L$2:$L$192 &lt;'2.1 shorter'!L131),"No matches"))</f>
        <v>AG-02, AS-05, BI-02, CH-02, CT-EAV-02 , GT-06, IS-04 , IT-02 , PC-02, PE-03, PG-04, PI-06, PM-05 , SG-SRE-03, TI-06</v>
      </c>
      <c r="C146" s="63" t="str" cm="1">
        <f t="array" ref="C146">_xlfn.TEXTJOIN(", ", TRUE, _xlfn._xlws.FILTER('2.1 shorter'!$A$2:$A$192, ('2.1 shorter'!$L$2:$L$192 &lt; '2.1 shorter'!R131) * ('2.1 shorter'!$L$2:$L$192 &gt;= '2.1 shorter'!L131) * ('2.1 shorter'!$A$2:$A$192 &lt;&gt; '2.1 shorter'!A131), "No matches"))</f>
        <v>CT-FIN-02 , EG-06, EL-06, EN-ENG-3, PE-04</v>
      </c>
    </row>
    <row r="147" spans="1:3" ht="30" x14ac:dyDescent="0.25">
      <c r="A147" s="61" t="str">
        <f>'2.1 shorter'!A132</f>
        <v>LS-04</v>
      </c>
      <c r="B147" s="62" t="str" cm="1">
        <f t="array" ref="B147">_xlfn.TEXTJOIN(", ",TRUE,_xlfn._xlws.FILTER('2.1 shorter'!$A$2:$A$192,('2.1 shorter'!$L$2:$L$192 &gt;'2.1 shorter'!Q132)*('2.1 shorter'!$L$2:$L$192 &lt;'2.1 shorter'!L132),"No matches"))</f>
        <v>AS-06, CT-FIN-02 , EC-05, EL-06, EN-ENG-3, IS-05 , PE-04</v>
      </c>
      <c r="C147" s="63" t="str" cm="1">
        <f t="array" ref="C147">_xlfn.TEXTJOIN(", ", TRUE, _xlfn._xlws.FILTER('2.1 shorter'!$A$2:$A$192, ('2.1 shorter'!$L$2:$L$192 &lt; '2.1 shorter'!R132) * ('2.1 shorter'!$L$2:$L$192 &gt;= '2.1 shorter'!L132) * ('2.1 shorter'!$A$2:$A$192 &lt;&gt; '2.1 shorter'!A132), "No matches"))</f>
        <v>AG-03, BI-03, CH-03, CT-EAV-03 , EG-07, EL-07, EN-SUR-2, GT-07, PC-03, PG-05, SG-SRE-04</v>
      </c>
    </row>
    <row r="148" spans="1:3" ht="30" x14ac:dyDescent="0.25">
      <c r="A148" s="61" t="str">
        <f>'2.1 shorter'!A133</f>
        <v>LS-05</v>
      </c>
      <c r="B148" s="62" t="str" cm="1">
        <f t="array" ref="B148">_xlfn.TEXTJOIN(", ",TRUE,_xlfn._xlws.FILTER('2.1 shorter'!$A$2:$A$192,('2.1 shorter'!$L$2:$L$192 &gt;'2.1 shorter'!Q133)*('2.1 shorter'!$L$2:$L$192 &lt;'2.1 shorter'!L133),"No matches"))</f>
        <v>AG-04, BI-04, CH-04, CT-FIN-03, CT-EAV-04 , EC-06, EG-08, EN-SUR-3, GT-08, PG-06, SE-RES-2, SG-SRE-06</v>
      </c>
      <c r="C148" s="63" t="str" cm="1">
        <f t="array" ref="C148">_xlfn.TEXTJOIN(", ", TRUE, _xlfn._xlws.FILTER('2.1 shorter'!$A$2:$A$192, ('2.1 shorter'!$L$2:$L$192 &lt; '2.1 shorter'!R133) * ('2.1 shorter'!$L$2:$L$192 &gt;= '2.1 shorter'!L133) * ('2.1 shorter'!$A$2:$A$192 &lt;&gt; '2.1 shorter'!A133), "No matches"))</f>
        <v>CO-03, EL-09, EN-ENG-5, IT-04 , PC-04, SE-RES-3</v>
      </c>
    </row>
    <row r="149" spans="1:3" ht="30" x14ac:dyDescent="0.25">
      <c r="A149" s="61" t="str">
        <f>'2.1 shorter'!A134</f>
        <v>PC-01</v>
      </c>
      <c r="B149" s="62" t="str" cm="1">
        <f t="array" ref="B149">_xlfn.TEXTJOIN(", ",TRUE,_xlfn._xlws.FILTER('2.1 shorter'!$A$2:$A$192,('2.1 shorter'!$L$2:$L$192 &gt;'2.1 shorter'!Q134)*('2.1 shorter'!$L$2:$L$192 &lt;'2.1 shorter'!L134),"No matches"))</f>
        <v>AG-01, BI-01, CH-01, CR-07, DD-06, EG-03, EL-03, EN-ENG-2, GT-04, PI-04</v>
      </c>
      <c r="C149" s="63" t="str" cm="1">
        <f t="array" ref="C149">_xlfn.TEXTJOIN(", ", TRUE, _xlfn._xlws.FILTER('2.1 shorter'!$A$2:$A$192, ('2.1 shorter'!$L$2:$L$192 &lt; '2.1 shorter'!R134) * ('2.1 shorter'!$L$2:$L$192 &gt;= '2.1 shorter'!L134) * ('2.1 shorter'!$A$2:$A$192 &lt;&gt; '2.1 shorter'!A134), "No matches"))</f>
        <v>AS-04, DA-CON-7, DA-CON-8, DA-PRO-7, DD-07, EC-03, EG-04, EL-04, IS-03 , IT-01 , LS-01, PE-02, PG-03, PM-04 , SG-SRE-02, TI-05</v>
      </c>
    </row>
    <row r="150" spans="1:3" ht="30" x14ac:dyDescent="0.25">
      <c r="A150" s="61" t="str">
        <f>'2.1 shorter'!A135</f>
        <v>PC-02</v>
      </c>
      <c r="B150" s="62" t="str" cm="1">
        <f t="array" ref="B150">_xlfn.TEXTJOIN(", ",TRUE,_xlfn._xlws.FILTER('2.1 shorter'!$A$2:$A$192,('2.1 shorter'!$L$2:$L$192 &gt;'2.1 shorter'!Q135)*('2.1 shorter'!$L$2:$L$192 &lt;'2.1 shorter'!L135),"No matches"))</f>
        <v>DD-08, DD-09, EC-04, EG-05, EL-05, GT-05, PE-03</v>
      </c>
      <c r="C150" s="63" t="str" cm="1">
        <f t="array" ref="C150">_xlfn.TEXTJOIN(", ", TRUE, _xlfn._xlws.FILTER('2.1 shorter'!$A$2:$A$192, ('2.1 shorter'!$L$2:$L$192 &lt; '2.1 shorter'!R135) * ('2.1 shorter'!$L$2:$L$192 &gt;= '2.1 shorter'!L135) * ('2.1 shorter'!$A$2:$A$192 &lt;&gt; '2.1 shorter'!A135), "No matches"))</f>
        <v>AG-02, AS-05, BI-02, CH-02, CT-EAV-02 , GT-06, IS-04 , IT-02 , LS-03, PG-04, PI-06, PM-05 , SG-SRE-03, TI-06</v>
      </c>
    </row>
    <row r="151" spans="1:3" x14ac:dyDescent="0.25">
      <c r="A151" s="61" t="str">
        <f>'2.1 shorter'!A136</f>
        <v>PC-03</v>
      </c>
      <c r="B151" s="62" t="str" cm="1">
        <f t="array" ref="B151">_xlfn.TEXTJOIN(", ",TRUE,_xlfn._xlws.FILTER('2.1 shorter'!$A$2:$A$192,('2.1 shorter'!$L$2:$L$192 &gt;'2.1 shorter'!Q136)*('2.1 shorter'!$L$2:$L$192 &lt;'2.1 shorter'!L136),"No matches"))</f>
        <v>AG-03, AS-06, BI-03, CH-03, CT-EAV-03 , EC-05, EG-07, EL-07, IS-05 , LS-04, SG-SRE-04</v>
      </c>
      <c r="C151" s="63" t="str" cm="1">
        <f t="array" ref="C151">_xlfn.TEXTJOIN(", ", TRUE, _xlfn._xlws.FILTER('2.1 shorter'!$A$2:$A$192, ('2.1 shorter'!$L$2:$L$192 &lt; '2.1 shorter'!R136) * ('2.1 shorter'!$L$2:$L$192 &gt;= '2.1 shorter'!L136) * ('2.1 shorter'!$A$2:$A$192 &lt;&gt; '2.1 shorter'!A136), "No matches"))</f>
        <v>CO-02, EN-ENG-4, EN-SUR-2, GT-07, IT-03 , PE-05, PG-05, SG-SRE-05</v>
      </c>
    </row>
    <row r="152" spans="1:3" ht="30" x14ac:dyDescent="0.25">
      <c r="A152" s="61" t="str">
        <f>'2.1 shorter'!A137</f>
        <v>PC-04</v>
      </c>
      <c r="B152" s="62" t="str" cm="1">
        <f t="array" ref="B152">_xlfn.TEXTJOIN(", ",TRUE,_xlfn._xlws.FILTER('2.1 shorter'!$A$2:$A$192,('2.1 shorter'!$L$2:$L$192 &gt;'2.1 shorter'!Q137)*('2.1 shorter'!$L$2:$L$192 &lt;'2.1 shorter'!L137),"No matches"))</f>
        <v>AG-04, BI-04, CH-04, CT-FIN-03, CT-EAV-04 , EC-06, EG-08, EN-SUR-3, GT-08, LS-05, PG-06, SE-RES-2, SG-SRE-06</v>
      </c>
      <c r="C152" s="63" t="str" cm="1">
        <f t="array" ref="C152">_xlfn.TEXTJOIN(", ", TRUE, _xlfn._xlws.FILTER('2.1 shorter'!$A$2:$A$192, ('2.1 shorter'!$L$2:$L$192 &lt; '2.1 shorter'!R137) * ('2.1 shorter'!$L$2:$L$192 &gt;= '2.1 shorter'!L137) * ('2.1 shorter'!$A$2:$A$192 &lt;&gt; '2.1 shorter'!A137), "No matches"))</f>
        <v>CO-03, EL-09, EN-ENG-5, IT-04 , SE-REM-1, SE-RES-3</v>
      </c>
    </row>
    <row r="153" spans="1:3" x14ac:dyDescent="0.25">
      <c r="A153" s="61" t="str">
        <f>'2.1 shorter'!A138</f>
        <v>PC-05</v>
      </c>
      <c r="B153" s="62" t="str" cm="1">
        <f t="array" ref="B153">_xlfn.TEXTJOIN(", ",TRUE,_xlfn._xlws.FILTER('2.1 shorter'!$A$2:$A$192,('2.1 shorter'!$L$2:$L$192 &gt;'2.1 shorter'!Q138)*('2.1 shorter'!$L$2:$L$192 &lt;'2.1 shorter'!L138),"No matches"))</f>
        <v>AG-05, BI-05, CH-05, CT-EAV-05 , EC-07, EN-ENG-5, EN-SUR-4, IT-04 , SE-REM-1, SE-RES-3</v>
      </c>
      <c r="C153" s="63" t="str" cm="1">
        <f t="array" ref="C153">_xlfn.TEXTJOIN(", ", TRUE, _xlfn._xlws.FILTER('2.1 shorter'!$A$2:$A$192, ('2.1 shorter'!$L$2:$L$192 &lt; '2.1 shorter'!R138) * ('2.1 shorter'!$L$2:$L$192 &gt;= '2.1 shorter'!L138) * ('2.1 shorter'!$A$2:$A$192 &lt;&gt; '2.1 shorter'!A138), "No matches"))</f>
        <v>AC-01, CO-04, CT-FIN-04 , EC-08</v>
      </c>
    </row>
    <row r="154" spans="1:3" x14ac:dyDescent="0.25">
      <c r="A154" s="61" t="str">
        <f>'2.1 shorter'!A139</f>
        <v>PE-01</v>
      </c>
      <c r="B154" s="62" t="str" cm="1">
        <f t="array" ref="B154">_xlfn.TEXTJOIN(", ",TRUE,_xlfn._xlws.FILTER('2.1 shorter'!$A$2:$A$192,('2.1 shorter'!$L$2:$L$192 &gt;'2.1 shorter'!Q139)*('2.1 shorter'!$L$2:$L$192 &lt;'2.1 shorter'!L139),"No matches"))</f>
        <v>AS-03, CO-DEV, CR-06, DA-CON-6, DA-PRO-6, DD-05, EL-02, GL-MAN-11, GT-03, PI-03, PM-03 , PY-07</v>
      </c>
      <c r="C154" s="63" t="str" cm="1">
        <f t="array" ref="C154">_xlfn.TEXTJOIN(", ", TRUE, _xlfn._xlws.FILTER('2.1 shorter'!$A$2:$A$192, ('2.1 shorter'!$L$2:$L$192 &lt; '2.1 shorter'!R139) * ('2.1 shorter'!$L$2:$L$192 &gt;= '2.1 shorter'!L139) * ('2.1 shorter'!$A$2:$A$192 &lt;&gt; '2.1 shorter'!A139), "No matches"))</f>
        <v>DD-06, EC-02, EG-03, EL-03, GL-MAN-12, PG-02, TI-04</v>
      </c>
    </row>
    <row r="155" spans="1:3" ht="30" x14ac:dyDescent="0.25">
      <c r="A155" s="61" t="str">
        <f>'2.1 shorter'!A140</f>
        <v>PE-02</v>
      </c>
      <c r="B155" s="62" t="str" cm="1">
        <f t="array" ref="B155">_xlfn.TEXTJOIN(", ",TRUE,_xlfn._xlws.FILTER('2.1 shorter'!$A$2:$A$192,('2.1 shorter'!$L$2:$L$192 &gt;'2.1 shorter'!Q140)*('2.1 shorter'!$L$2:$L$192 &lt;'2.1 shorter'!L140),"No matches"))</f>
        <v>AG-01, AS-04, BI-01, CH-01, CR-07, DA-CON-7, DA-PRO-7, EC-03, EN-ENG-2, GT-04, IS-03 , IT-01 , LS-01, PC-01, PG-03, PI-04, PM-04 , SG-SRE-02</v>
      </c>
      <c r="C155" s="63" t="str" cm="1">
        <f t="array" ref="C155">_xlfn.TEXTJOIN(", ", TRUE, _xlfn._xlws.FILTER('2.1 shorter'!$A$2:$A$192, ('2.1 shorter'!$L$2:$L$192 &lt; '2.1 shorter'!R140) * ('2.1 shorter'!$L$2:$L$192 &gt;= '2.1 shorter'!L140) * ('2.1 shorter'!$A$2:$A$192 &lt;&gt; '2.1 shorter'!A140), "No matches"))</f>
        <v>CO-01, CT-FIN-01, CT-EAV-01 , DA-CON-8, DD-07, EG-04, EL-04, EN-SUR-1, LS-02, PI-05, SE-RES-1, TI-05</v>
      </c>
    </row>
    <row r="156" spans="1:3" ht="30" x14ac:dyDescent="0.25">
      <c r="A156" s="61" t="str">
        <f>'2.1 shorter'!A141</f>
        <v>PE-03</v>
      </c>
      <c r="B156" s="62" t="str" cm="1">
        <f t="array" ref="B156">_xlfn.TEXTJOIN(", ",TRUE,_xlfn._xlws.FILTER('2.1 shorter'!$A$2:$A$192,('2.1 shorter'!$L$2:$L$192 &gt;'2.1 shorter'!Q141)*('2.1 shorter'!$L$2:$L$192 &lt;'2.1 shorter'!L141),"No matches"))</f>
        <v>DD-08, DD-09, EC-04, EG-05, EL-05, GT-05</v>
      </c>
      <c r="C156" s="63" t="str" cm="1">
        <f t="array" ref="C156">_xlfn.TEXTJOIN(", ", TRUE, _xlfn._xlws.FILTER('2.1 shorter'!$A$2:$A$192, ('2.1 shorter'!$L$2:$L$192 &lt; '2.1 shorter'!R141) * ('2.1 shorter'!$L$2:$L$192 &gt;= '2.1 shorter'!L141) * ('2.1 shorter'!$A$2:$A$192 &lt;&gt; '2.1 shorter'!A141), "No matches"))</f>
        <v>AG-02, AS-05, BI-02, CH-02, CT-EAV-02 , GT-06, IS-04 , IT-02 , PC-02, PG-04, PI-06, PM-05 , SG-SRE-03, TI-06</v>
      </c>
    </row>
    <row r="157" spans="1:3" x14ac:dyDescent="0.25">
      <c r="A157" s="61" t="str">
        <f>'2.1 shorter'!A142</f>
        <v>PE-04</v>
      </c>
      <c r="B157" s="62" t="str" cm="1">
        <f t="array" ref="B157">_xlfn.TEXTJOIN(", ",TRUE,_xlfn._xlws.FILTER('2.1 shorter'!$A$2:$A$192,('2.1 shorter'!$L$2:$L$192 &gt;'2.1 shorter'!Q142)*('2.1 shorter'!$L$2:$L$192 &lt;'2.1 shorter'!L142),"No matches"))</f>
        <v>CT-FIN-02 , CT-EAV-02 , EG-06, EL-06, EN-ENG-3, GT-06, LS-03, PG-04</v>
      </c>
      <c r="C157" s="63" t="str" cm="1">
        <f t="array" ref="C157">_xlfn.TEXTJOIN(", ", TRUE, _xlfn._xlws.FILTER('2.1 shorter'!$A$2:$A$192, ('2.1 shorter'!$L$2:$L$192 &lt; '2.1 shorter'!R142) * ('2.1 shorter'!$L$2:$L$192 &gt;= '2.1 shorter'!L142) * ('2.1 shorter'!$A$2:$A$192 &lt;&gt; '2.1 shorter'!A142), "No matches"))</f>
        <v>AS-06, EC-05, IS-05 , LS-04, SG-SRE-04</v>
      </c>
    </row>
    <row r="158" spans="1:3" ht="30" x14ac:dyDescent="0.25">
      <c r="A158" s="61" t="str">
        <f>'2.1 shorter'!A143</f>
        <v>PE-05</v>
      </c>
      <c r="B158" s="62" t="str" cm="1">
        <f t="array" ref="B158">_xlfn.TEXTJOIN(", ",TRUE,_xlfn._xlws.FILTER('2.1 shorter'!$A$2:$A$192,('2.1 shorter'!$L$2:$L$192 &gt;'2.1 shorter'!Q143)*('2.1 shorter'!$L$2:$L$192 &lt;'2.1 shorter'!L143),"No matches"))</f>
        <v>AG-03, BI-03, CH-03, CT-EAV-03 , EG-07, EL-07, EN-ENG-4, EN-SUR-2, GT-07, IT-03 , PC-03, PG-05</v>
      </c>
      <c r="C158" s="63" t="str" cm="1">
        <f t="array" ref="C158">_xlfn.TEXTJOIN(", ", TRUE, _xlfn._xlws.FILTER('2.1 shorter'!$A$2:$A$192, ('2.1 shorter'!$L$2:$L$192 &lt; '2.1 shorter'!R143) * ('2.1 shorter'!$L$2:$L$192 &gt;= '2.1 shorter'!L143) * ('2.1 shorter'!$A$2:$A$192 &lt;&gt; '2.1 shorter'!A143), "No matches"))</f>
        <v>AS-07, CO-02, EC-06, EG-08, EL-08, IS-06 , PG-06, PM-06 , SE-RES-2, SG-SRE-05, SG-SRE-06</v>
      </c>
    </row>
    <row r="159" spans="1:3" x14ac:dyDescent="0.25">
      <c r="A159" s="61" t="str">
        <f>'2.1 shorter'!A144</f>
        <v>PG-01</v>
      </c>
      <c r="B159" s="62" t="str" cm="1">
        <f t="array" ref="B159">_xlfn.TEXTJOIN(", ",TRUE,_xlfn._xlws.FILTER('2.1 shorter'!$A$2:$A$192,('2.1 shorter'!$L$2:$L$192 &gt;'2.1 shorter'!Q144)*('2.1 shorter'!$L$2:$L$192 &lt;'2.1 shorter'!L144),"No matches"))</f>
        <v>AS-01, CR-05, DA-CON-4, EG-01, EN-ENG-1, GL-MAN-7, GL-MAN-8, GT-02, IS-01 , PI-01, PM-01 , PY-05</v>
      </c>
      <c r="C159" s="63" t="str" cm="1">
        <f t="array" ref="C159">_xlfn.TEXTJOIN(", ", TRUE, _xlfn._xlws.FILTER('2.1 shorter'!$A$2:$A$192, ('2.1 shorter'!$L$2:$L$192 &lt; '2.1 shorter'!R144) * ('2.1 shorter'!$L$2:$L$192 &gt;= '2.1 shorter'!L144) * ('2.1 shorter'!$A$2:$A$192 &lt;&gt; '2.1 shorter'!A144), "No matches"))</f>
        <v>AS-02, DA-CON-5, DA-PRO-5, DD-04, EC-01, GL-MAN-9, IS-02 , PI-02, PM-02 , PY-06, TI-03</v>
      </c>
    </row>
    <row r="160" spans="1:3" ht="30" x14ac:dyDescent="0.25">
      <c r="A160" s="61" t="str">
        <f>'2.1 shorter'!A145</f>
        <v>PG-02</v>
      </c>
      <c r="B160" s="62" t="str" cm="1">
        <f t="array" ref="B160">_xlfn.TEXTJOIN(", ",TRUE,_xlfn._xlws.FILTER('2.1 shorter'!$A$2:$A$192,('2.1 shorter'!$L$2:$L$192 &gt;'2.1 shorter'!Q145)*('2.1 shorter'!$L$2:$L$192 &lt;'2.1 shorter'!L145),"No matches"))</f>
        <v>AS-03, CO-DEV, CR-06, DA-CON-6, DA-PRO-6, DD-05, EL-02, GL-MAN-11, GT-03, PE-01, PI-03, PM-03 , PY-07</v>
      </c>
      <c r="C160" s="63" t="str" cm="1">
        <f t="array" ref="C160">_xlfn.TEXTJOIN(", ", TRUE, _xlfn._xlws.FILTER('2.1 shorter'!$A$2:$A$192, ('2.1 shorter'!$L$2:$L$192 &lt; '2.1 shorter'!R145) * ('2.1 shorter'!$L$2:$L$192 &gt;= '2.1 shorter'!L145) * ('2.1 shorter'!$A$2:$A$192 &lt;&gt; '2.1 shorter'!A145), "No matches"))</f>
        <v>DD-06, EC-02, EG-03, EL-03, GL-MAN-12, TI-04</v>
      </c>
    </row>
    <row r="161" spans="1:3" ht="30" x14ac:dyDescent="0.25">
      <c r="A161" s="61" t="str">
        <f>'2.1 shorter'!A146</f>
        <v>PG-03</v>
      </c>
      <c r="B161" s="62" t="str" cm="1">
        <f t="array" ref="B161">_xlfn.TEXTJOIN(", ",TRUE,_xlfn._xlws.FILTER('2.1 shorter'!$A$2:$A$192,('2.1 shorter'!$L$2:$L$192 &gt;'2.1 shorter'!Q146)*('2.1 shorter'!$L$2:$L$192 &lt;'2.1 shorter'!L146),"No matches"))</f>
        <v xml:space="preserve">AG-01, AS-04, BI-01, CH-01, CR-07, DA-CON-7, DA-PRO-7, DD-06, EC-03, EL-03, EN-ENG-2, GT-04, IS-03 , PC-01, PI-04, PM-04 </v>
      </c>
      <c r="C161" s="63" t="str" cm="1">
        <f t="array" ref="C161">_xlfn.TEXTJOIN(", ", TRUE, _xlfn._xlws.FILTER('2.1 shorter'!$A$2:$A$192, ('2.1 shorter'!$L$2:$L$192 &lt; '2.1 shorter'!R146) * ('2.1 shorter'!$L$2:$L$192 &gt;= '2.1 shorter'!L146) * ('2.1 shorter'!$A$2:$A$192 &lt;&gt; '2.1 shorter'!A146), "No matches"))</f>
        <v>CO-01, CT-FIN-01, CT-EAV-01 , DA-CON-8, DD-07, EG-04, EL-04, EN-SUR-1, IT-01 , LS-01, LS-02, PE-02, PI-05, SE-RES-1, SG-SRE-02, TI-05</v>
      </c>
    </row>
    <row r="162" spans="1:3" x14ac:dyDescent="0.25">
      <c r="A162" s="61" t="str">
        <f>'2.1 shorter'!A147</f>
        <v>PG-04</v>
      </c>
      <c r="B162" s="62" t="str" cm="1">
        <f t="array" ref="B162">_xlfn.TEXTJOIN(", ",TRUE,_xlfn._xlws.FILTER('2.1 shorter'!$A$2:$A$192,('2.1 shorter'!$L$2:$L$192 &gt;'2.1 shorter'!Q147)*('2.1 shorter'!$L$2:$L$192 &lt;'2.1 shorter'!L147),"No matches"))</f>
        <v>AG-02, AS-05, BI-02, CH-02, DD-09, EL-05, IS-04 , IT-02 , PC-02, PE-03, PI-06, PM-05 , SG-SRE-03, TI-06</v>
      </c>
      <c r="C162" s="63" t="str" cm="1">
        <f t="array" ref="C162">_xlfn.TEXTJOIN(", ", TRUE, _xlfn._xlws.FILTER('2.1 shorter'!$A$2:$A$192, ('2.1 shorter'!$L$2:$L$192 &lt; '2.1 shorter'!R147) * ('2.1 shorter'!$L$2:$L$192 &gt;= '2.1 shorter'!L147) * ('2.1 shorter'!$A$2:$A$192 &lt;&gt; '2.1 shorter'!A147), "No matches"))</f>
        <v>CT-FIN-02 , CT-EAV-02 , EG-06, EL-06, EN-ENG-3, GT-06, LS-03</v>
      </c>
    </row>
    <row r="163" spans="1:3" ht="30" x14ac:dyDescent="0.25">
      <c r="A163" s="61" t="str">
        <f>'2.1 shorter'!A148</f>
        <v>PG-05</v>
      </c>
      <c r="B163" s="62" t="str" cm="1">
        <f t="array" ref="B163">_xlfn.TEXTJOIN(", ",TRUE,_xlfn._xlws.FILTER('2.1 shorter'!$A$2:$A$192,('2.1 shorter'!$L$2:$L$192 &gt;'2.1 shorter'!Q148)*('2.1 shorter'!$L$2:$L$192 &lt;'2.1 shorter'!L148),"No matches"))</f>
        <v>AG-03, AS-06, BI-03, CH-03, CT-EAV-03 , EC-05, EG-07, EL-07, EN-SUR-2, GT-07, IS-05 , LS-04, PC-03, SG-SRE-04</v>
      </c>
      <c r="C163" s="63" t="str" cm="1">
        <f t="array" ref="C163">_xlfn.TEXTJOIN(", ", TRUE, _xlfn._xlws.FILTER('2.1 shorter'!$A$2:$A$192, ('2.1 shorter'!$L$2:$L$192 &lt; '2.1 shorter'!R148) * ('2.1 shorter'!$L$2:$L$192 &gt;= '2.1 shorter'!L148) * ('2.1 shorter'!$A$2:$A$192 &lt;&gt; '2.1 shorter'!A148), "No matches"))</f>
        <v>AS-07, CO-02, EL-08, EN-ENG-4, IS-06 , IT-03 , PE-05, PM-06 , SG-SRE-05</v>
      </c>
    </row>
    <row r="164" spans="1:3" x14ac:dyDescent="0.25">
      <c r="A164" s="61" t="str">
        <f>'2.1 shorter'!A149</f>
        <v>PG-06</v>
      </c>
      <c r="B164" s="62" t="str" cm="1">
        <f t="array" ref="B164">_xlfn.TEXTJOIN(", ",TRUE,_xlfn._xlws.FILTER('2.1 shorter'!$A$2:$A$192,('2.1 shorter'!$L$2:$L$192 &gt;'2.1 shorter'!Q149)*('2.1 shorter'!$L$2:$L$192 &lt;'2.1 shorter'!L149),"No matches"))</f>
        <v>AS-07, CO-02, EC-06, EG-08, EL-08, IS-06 , IT-03 , PE-05, PM-06 , SE-RES-2, SG-SRE-05, SG-SRE-06</v>
      </c>
      <c r="C164" s="63" t="str" cm="1">
        <f t="array" ref="C164">_xlfn.TEXTJOIN(", ", TRUE, _xlfn._xlws.FILTER('2.1 shorter'!$A$2:$A$192, ('2.1 shorter'!$L$2:$L$192 &lt; '2.1 shorter'!R149) * ('2.1 shorter'!$L$2:$L$192 &gt;= '2.1 shorter'!L149) * ('2.1 shorter'!$A$2:$A$192 &lt;&gt; '2.1 shorter'!A149), "No matches"))</f>
        <v>AG-04, BI-04, CH-04, CT-FIN-03, CT-EAV-04 , EL-09, EN-SUR-3, GT-08, LS-05, PC-04</v>
      </c>
    </row>
    <row r="165" spans="1:3" ht="30" x14ac:dyDescent="0.25">
      <c r="A165" s="61" t="str">
        <f>'2.1 shorter'!A150</f>
        <v>PI-01</v>
      </c>
      <c r="B165" s="62" t="str" cm="1">
        <f t="array" ref="B165">_xlfn.TEXTJOIN(", ",TRUE,_xlfn._xlws.FILTER('2.1 shorter'!$A$2:$A$192,('2.1 shorter'!$L$2:$L$192 &gt;'2.1 shorter'!Q150)*('2.1 shorter'!$L$2:$L$192 &lt;'2.1 shorter'!L150),"No matches"))</f>
        <v>CR-05, DD-03, EG-01, GL-MAN-7, GT-02, PY-05, ST-SCY-4, TI-02</v>
      </c>
      <c r="C165" s="63" t="str" cm="1">
        <f t="array" ref="C165">_xlfn.TEXTJOIN(", ", TRUE, _xlfn._xlws.FILTER('2.1 shorter'!$A$2:$A$192, ('2.1 shorter'!$L$2:$L$192 &lt; '2.1 shorter'!R150) * ('2.1 shorter'!$L$2:$L$192 &gt;= '2.1 shorter'!L150) * ('2.1 shorter'!$A$2:$A$192 &lt;&gt; '2.1 shorter'!A150), "No matches"))</f>
        <v xml:space="preserve">AS-01, DA-CON-4, DA-PRO-5, DD-04, EN-ENG-1, GL-MAN-8, GL-MAN-9, IS-01 , PG-01, PM-01 </v>
      </c>
    </row>
    <row r="166" spans="1:3" ht="30" x14ac:dyDescent="0.25">
      <c r="A166" s="61" t="str">
        <f>'2.1 shorter'!A151</f>
        <v>PI-02</v>
      </c>
      <c r="B166" s="62" t="str" cm="1">
        <f t="array" ref="B166">_xlfn.TEXTJOIN(", ",TRUE,_xlfn._xlws.FILTER('2.1 shorter'!$A$2:$A$192,('2.1 shorter'!$L$2:$L$192 &gt;'2.1 shorter'!Q151)*('2.1 shorter'!$L$2:$L$192 &lt;'2.1 shorter'!L151),"No matches"))</f>
        <v xml:space="preserve">AS-01, DA-CON-4, DA-PRO-5, DD-04, EN-ENG-1, GL-MAN-8, GL-MAN-9, IS-01 , PG-01, PM-01 </v>
      </c>
      <c r="C166" s="63" t="str" cm="1">
        <f t="array" ref="C166">_xlfn.TEXTJOIN(", ", TRUE, _xlfn._xlws.FILTER('2.1 shorter'!$A$2:$A$192, ('2.1 shorter'!$L$2:$L$192 &lt; '2.1 shorter'!R151) * ('2.1 shorter'!$L$2:$L$192 &gt;= '2.1 shorter'!L151) * ('2.1 shorter'!$A$2:$A$192 &lt;&gt; '2.1 shorter'!A151), "No matches"))</f>
        <v>AS-02, CO-DEV, CR-06, DA-CON-5, DA-CON-6, EC-01, EG-02, EL-02, GL-MAN-10, GT-03, IS-02 , PM-02 , PY-06, TI-03</v>
      </c>
    </row>
    <row r="167" spans="1:3" ht="30" x14ac:dyDescent="0.25">
      <c r="A167" s="61" t="str">
        <f>'2.1 shorter'!A152</f>
        <v>PI-03</v>
      </c>
      <c r="B167" s="62" t="str" cm="1">
        <f t="array" ref="B167">_xlfn.TEXTJOIN(", ",TRUE,_xlfn._xlws.FILTER('2.1 shorter'!$A$2:$A$192,('2.1 shorter'!$L$2:$L$192 &gt;'2.1 shorter'!Q152)*('2.1 shorter'!$L$2:$L$192 &lt;'2.1 shorter'!L152),"No matches"))</f>
        <v>AS-02, CO-DEV, CR-06, DA-CON-6, DD-05, EG-02, EL-02, GL-MAN-10, GL-MAN-11, GT-03, IS-02 , PM-02 , PY-07</v>
      </c>
      <c r="C167" s="63" t="str" cm="1">
        <f t="array" ref="C167">_xlfn.TEXTJOIN(", ", TRUE, _xlfn._xlws.FILTER('2.1 shorter'!$A$2:$A$192, ('2.1 shorter'!$L$2:$L$192 &lt; '2.1 shorter'!R152) * ('2.1 shorter'!$L$2:$L$192 &gt;= '2.1 shorter'!L152) * ('2.1 shorter'!$A$2:$A$192 &lt;&gt; '2.1 shorter'!A152), "No matches"))</f>
        <v>AS-03, DA-PRO-6, EC-02, EG-03, GL-MAN-12, PE-01, PG-02, PM-03 , TI-04</v>
      </c>
    </row>
    <row r="168" spans="1:3" ht="30" x14ac:dyDescent="0.25">
      <c r="A168" s="61" t="str">
        <f>'2.1 shorter'!A153</f>
        <v>PI-04</v>
      </c>
      <c r="B168" s="62" t="str" cm="1">
        <f t="array" ref="B168">_xlfn.TEXTJOIN(", ",TRUE,_xlfn._xlws.FILTER('2.1 shorter'!$A$2:$A$192,('2.1 shorter'!$L$2:$L$192 &gt;'2.1 shorter'!Q153)*('2.1 shorter'!$L$2:$L$192 &lt;'2.1 shorter'!L153),"No matches"))</f>
        <v>AG-01, BI-01, CH-01, CR-07, DD-06, EC-02, EG-03, EL-03, EN-ENG-2, GT-04</v>
      </c>
      <c r="C168" s="63" t="str" cm="1">
        <f t="array" ref="C168">_xlfn.TEXTJOIN(", ", TRUE, _xlfn._xlws.FILTER('2.1 shorter'!$A$2:$A$192, ('2.1 shorter'!$L$2:$L$192 &lt; '2.1 shorter'!R153) * ('2.1 shorter'!$L$2:$L$192 &gt;= '2.1 shorter'!L153) * ('2.1 shorter'!$A$2:$A$192 &lt;&gt; '2.1 shorter'!A153), "No matches"))</f>
        <v>AS-04, DA-CON-7, DA-PRO-7, EC-03, EG-04, EL-04, IS-03 , IT-01 , LS-01, PC-01, PE-02, PG-03, PM-04 , SG-SRE-02, TI-05</v>
      </c>
    </row>
    <row r="169" spans="1:3" ht="30" x14ac:dyDescent="0.25">
      <c r="A169" s="61" t="str">
        <f>'2.1 shorter'!A154</f>
        <v>PI-05</v>
      </c>
      <c r="B169" s="62" t="str" cm="1">
        <f t="array" ref="B169">_xlfn.TEXTJOIN(", ",TRUE,_xlfn._xlws.FILTER('2.1 shorter'!$A$2:$A$192,('2.1 shorter'!$L$2:$L$192 &gt;'2.1 shorter'!Q154)*('2.1 shorter'!$L$2:$L$192 &lt;'2.1 shorter'!L154),"No matches"))</f>
        <v>CO-01, CT-FIN-01, CT-EAV-01 , DA-CON-8, DA-PRO-7, DD-07, EG-04, EL-04, EN-SUR-1, IT-01 , LS-01, LS-02, PE-02, PG-03, SE-RES-1, SG-SRE-02, TI-05</v>
      </c>
      <c r="C169" s="63" t="str" cm="1">
        <f t="array" ref="C169">_xlfn.TEXTJOIN(", ", TRUE, _xlfn._xlws.FILTER('2.1 shorter'!$A$2:$A$192, ('2.1 shorter'!$L$2:$L$192 &lt; '2.1 shorter'!R154) * ('2.1 shorter'!$L$2:$L$192 &gt;= '2.1 shorter'!L154) * ('2.1 shorter'!$A$2:$A$192 &lt;&gt; '2.1 shorter'!A154), "No matches"))</f>
        <v>DD-08, EC-04, EG-05, GT-05</v>
      </c>
    </row>
    <row r="170" spans="1:3" x14ac:dyDescent="0.25">
      <c r="A170" s="61" t="str">
        <f>'2.1 shorter'!A155</f>
        <v>PI-06</v>
      </c>
      <c r="B170" s="62" t="str" cm="1">
        <f t="array" ref="B170">_xlfn.TEXTJOIN(", ",TRUE,_xlfn._xlws.FILTER('2.1 shorter'!$A$2:$A$192,('2.1 shorter'!$L$2:$L$192 &gt;'2.1 shorter'!Q155)*('2.1 shorter'!$L$2:$L$192 &lt;'2.1 shorter'!L155),"No matches"))</f>
        <v>AG-02, BI-02, CH-02, DD-09, EC-04, EG-05, EL-05, PC-02, PE-03, TI-06</v>
      </c>
      <c r="C170" s="63" t="str" cm="1">
        <f t="array" ref="C170">_xlfn.TEXTJOIN(", ", TRUE, _xlfn._xlws.FILTER('2.1 shorter'!$A$2:$A$192, ('2.1 shorter'!$L$2:$L$192 &lt; '2.1 shorter'!R155) * ('2.1 shorter'!$L$2:$L$192 &gt;= '2.1 shorter'!L155) * ('2.1 shorter'!$A$2:$A$192 &lt;&gt; '2.1 shorter'!A155), "No matches"))</f>
        <v>AS-05, CT-EAV-02 , EG-06, GT-06, IS-04 , IT-02 , LS-03, PG-04, PM-05 , SG-SRE-03</v>
      </c>
    </row>
    <row r="171" spans="1:3" ht="30" x14ac:dyDescent="0.25">
      <c r="A171" s="61" t="str">
        <f>'2.1 shorter'!A156</f>
        <v xml:space="preserve">PM-01 </v>
      </c>
      <c r="B171" s="62" t="str" cm="1">
        <f t="array" ref="B171">_xlfn.TEXTJOIN(", ",TRUE,_xlfn._xlws.FILTER('2.1 shorter'!$A$2:$A$192,('2.1 shorter'!$L$2:$L$192 &gt;'2.1 shorter'!Q156)*('2.1 shorter'!$L$2:$L$192 &lt;'2.1 shorter'!L156),"No matches"))</f>
        <v>CR-05, DA-CON-4, EG-01, GL-MAN-7, GT-02, PI-01, PY-05, ST-SCY-4</v>
      </c>
      <c r="C171" s="63" t="str" cm="1">
        <f t="array" ref="C171">_xlfn.TEXTJOIN(", ", TRUE, _xlfn._xlws.FILTER('2.1 shorter'!$A$2:$A$192, ('2.1 shorter'!$L$2:$L$192 &lt; '2.1 shorter'!R156) * ('2.1 shorter'!$L$2:$L$192 &gt;= '2.1 shorter'!L156) * ('2.1 shorter'!$A$2:$A$192 &lt;&gt; '2.1 shorter'!A156), "No matches"))</f>
        <v>AS-01, DA-CON-5, DA-PRO-5, DD-04, EC-01, EN-ENG-1, GL-MAN-8, GL-MAN-9, IS-01 , PG-01, PI-02, PY-06, TI-03</v>
      </c>
    </row>
    <row r="172" spans="1:3" ht="30" x14ac:dyDescent="0.25">
      <c r="A172" s="61" t="str">
        <f>'2.1 shorter'!A157</f>
        <v xml:space="preserve">PM-02 </v>
      </c>
      <c r="B172" s="62" t="str" cm="1">
        <f t="array" ref="B172">_xlfn.TEXTJOIN(", ",TRUE,_xlfn._xlws.FILTER('2.1 shorter'!$A$2:$A$192,('2.1 shorter'!$L$2:$L$192 &gt;'2.1 shorter'!Q157)*('2.1 shorter'!$L$2:$L$192 &lt;'2.1 shorter'!L157),"No matches"))</f>
        <v>DA-CON-5, DA-PRO-5, DD-04, EC-01, EN-ENG-1, GL-MAN-9, PG-01, PI-02, PY-06, TI-03</v>
      </c>
      <c r="C172" s="63" t="str" cm="1">
        <f t="array" ref="C172">_xlfn.TEXTJOIN(", ", TRUE, _xlfn._xlws.FILTER('2.1 shorter'!$A$2:$A$192, ('2.1 shorter'!$L$2:$L$192 &lt; '2.1 shorter'!R157) * ('2.1 shorter'!$L$2:$L$192 &gt;= '2.1 shorter'!L157) * ('2.1 shorter'!$A$2:$A$192 &lt;&gt; '2.1 shorter'!A157), "No matches"))</f>
        <v>AS-02, CO-DEV, CR-06, DA-CON-6, DD-05, EG-02, EL-02, GL-MAN-10, GL-MAN-11, GT-03, IS-02 , PI-03, PY-07</v>
      </c>
    </row>
    <row r="173" spans="1:3" x14ac:dyDescent="0.25">
      <c r="A173" s="61" t="str">
        <f>'2.1 shorter'!A158</f>
        <v xml:space="preserve">PM-03 </v>
      </c>
      <c r="B173" s="62" t="str" cm="1">
        <f t="array" ref="B173">_xlfn.TEXTJOIN(", ",TRUE,_xlfn._xlws.FILTER('2.1 shorter'!$A$2:$A$192,('2.1 shorter'!$L$2:$L$192 &gt;'2.1 shorter'!Q158)*('2.1 shorter'!$L$2:$L$192 &lt;'2.1 shorter'!L158),"No matches"))</f>
        <v>CO-DEV, CR-06, DA-CON-6, DA-PRO-6, DD-05, EL-02, GL-MAN-11, GT-03, PI-03, PY-07</v>
      </c>
      <c r="C173" s="63" t="str" cm="1">
        <f t="array" ref="C173">_xlfn.TEXTJOIN(", ", TRUE, _xlfn._xlws.FILTER('2.1 shorter'!$A$2:$A$192, ('2.1 shorter'!$L$2:$L$192 &lt; '2.1 shorter'!R158) * ('2.1 shorter'!$L$2:$L$192 &gt;= '2.1 shorter'!L158) * ('2.1 shorter'!$A$2:$A$192 &lt;&gt; '2.1 shorter'!A158), "No matches"))</f>
        <v>AS-03, DD-06, EC-02, EG-03, EL-03, GL-MAN-12, PE-01, PG-02, TI-04</v>
      </c>
    </row>
    <row r="174" spans="1:3" ht="30" x14ac:dyDescent="0.25">
      <c r="A174" s="61" t="str">
        <f>'2.1 shorter'!A159</f>
        <v xml:space="preserve">PM-04 </v>
      </c>
      <c r="B174" s="62" t="str" cm="1">
        <f t="array" ref="B174">_xlfn.TEXTJOIN(", ",TRUE,_xlfn._xlws.FILTER('2.1 shorter'!$A$2:$A$192,('2.1 shorter'!$L$2:$L$192 &gt;'2.1 shorter'!Q159)*('2.1 shorter'!$L$2:$L$192 &lt;'2.1 shorter'!L159),"No matches"))</f>
        <v>AG-01, BI-01, CH-01, CR-07, DA-CON-7, DD-06, EG-03, EL-03, EN-ENG-2, GT-04, PC-01, PI-04</v>
      </c>
      <c r="C174" s="63" t="str" cm="1">
        <f t="array" ref="C174">_xlfn.TEXTJOIN(", ", TRUE, _xlfn._xlws.FILTER('2.1 shorter'!$A$2:$A$192, ('2.1 shorter'!$L$2:$L$192 &lt; '2.1 shorter'!R159) * ('2.1 shorter'!$L$2:$L$192 &gt;= '2.1 shorter'!L159) * ('2.1 shorter'!$A$2:$A$192 &lt;&gt; '2.1 shorter'!A159), "No matches"))</f>
        <v>AS-04, CO-01, DA-CON-8, DA-PRO-7, DD-07, EC-03, EG-04, EL-04, EN-SUR-1, IS-03 , IT-01 , LS-01, LS-02, PE-02, PG-03, SG-SRE-02, TI-05</v>
      </c>
    </row>
    <row r="175" spans="1:3" x14ac:dyDescent="0.25">
      <c r="A175" s="61" t="str">
        <f>'2.1 shorter'!A160</f>
        <v xml:space="preserve">PM-05 </v>
      </c>
      <c r="B175" s="62" t="str" cm="1">
        <f t="array" ref="B175">_xlfn.TEXTJOIN(", ",TRUE,_xlfn._xlws.FILTER('2.1 shorter'!$A$2:$A$192,('2.1 shorter'!$L$2:$L$192 &gt;'2.1 shorter'!Q160)*('2.1 shorter'!$L$2:$L$192 &lt;'2.1 shorter'!L160),"No matches"))</f>
        <v>AG-02, BI-02, CH-02, DD-09, EG-05, EL-05, PC-02, PE-03, PI-06, TI-06</v>
      </c>
      <c r="C175" s="63" t="str" cm="1">
        <f t="array" ref="C175">_xlfn.TEXTJOIN(", ", TRUE, _xlfn._xlws.FILTER('2.1 shorter'!$A$2:$A$192, ('2.1 shorter'!$L$2:$L$192 &lt; '2.1 shorter'!R160) * ('2.1 shorter'!$L$2:$L$192 &gt;= '2.1 shorter'!L160) * ('2.1 shorter'!$A$2:$A$192 &lt;&gt; '2.1 shorter'!A160), "No matches"))</f>
        <v>AS-05, CT-EAV-02 , EG-06, GT-06, IS-04 , IT-02 , LS-03, PG-04, SG-SRE-03</v>
      </c>
    </row>
    <row r="176" spans="1:3" ht="30" x14ac:dyDescent="0.25">
      <c r="A176" s="61" t="str">
        <f>'2.1 shorter'!A161</f>
        <v xml:space="preserve">PM-06 </v>
      </c>
      <c r="B176" s="62" t="str" cm="1">
        <f t="array" ref="B176">_xlfn.TEXTJOIN(", ",TRUE,_xlfn._xlws.FILTER('2.1 shorter'!$A$2:$A$192,('2.1 shorter'!$L$2:$L$192 &gt;'2.1 shorter'!Q161)*('2.1 shorter'!$L$2:$L$192 &lt;'2.1 shorter'!L161),"No matches"))</f>
        <v>CO-02, EN-ENG-4, EN-SUR-2, GT-07, IT-03 , PE-05, PG-05, SG-SRE-05</v>
      </c>
      <c r="C176" s="63" t="str" cm="1">
        <f t="array" ref="C176">_xlfn.TEXTJOIN(", ", TRUE, _xlfn._xlws.FILTER('2.1 shorter'!$A$2:$A$192, ('2.1 shorter'!$L$2:$L$192 &lt; '2.1 shorter'!R161) * ('2.1 shorter'!$L$2:$L$192 &gt;= '2.1 shorter'!L161) * ('2.1 shorter'!$A$2:$A$192 &lt;&gt; '2.1 shorter'!A161), "No matches"))</f>
        <v>AS-07, CT-FIN-03, CT-EAV-04 , EC-06, EG-08, EL-08, EN-SUR-3, IS-06 , PG-06, SE-RES-2, SG-SRE-06</v>
      </c>
    </row>
    <row r="177" spans="1:3" x14ac:dyDescent="0.25">
      <c r="A177" s="61" t="str">
        <f>'2.1 shorter'!A162</f>
        <v>PY-01</v>
      </c>
      <c r="B177" s="62" t="str" cm="1">
        <f t="array" ref="B177">_xlfn.TEXTJOIN(", ",TRUE,_xlfn._xlws.FILTER('2.1 shorter'!$A$2:$A$192,('2.1 shorter'!$L$2:$L$192 &gt;'2.1 shorter'!Q162)*('2.1 shorter'!$L$2:$L$192 &lt;'2.1 shorter'!L162),"No matches"))</f>
        <v>No matches</v>
      </c>
      <c r="C177" s="63" t="str" cm="1">
        <f t="array" ref="C177">_xlfn.TEXTJOIN(", ", TRUE, _xlfn._xlws.FILTER('2.1 shorter'!$A$2:$A$192, ('2.1 shorter'!$L$2:$L$192 &lt; '2.1 shorter'!R162) * ('2.1 shorter'!$L$2:$L$192 &gt;= '2.1 shorter'!L162) * ('2.1 shorter'!$A$2:$A$192 &lt;&gt; '2.1 shorter'!A162), "No matches"))</f>
        <v>No matches</v>
      </c>
    </row>
    <row r="178" spans="1:3" x14ac:dyDescent="0.25">
      <c r="A178" s="61" t="str">
        <f>'2.1 shorter'!A163</f>
        <v>PY-02</v>
      </c>
      <c r="B178" s="62" t="str" cm="1">
        <f t="array" ref="B178">_xlfn.TEXTJOIN(", ",TRUE,_xlfn._xlws.FILTER('2.1 shorter'!$A$2:$A$192,('2.1 shorter'!$L$2:$L$192 &gt;'2.1 shorter'!Q163)*('2.1 shorter'!$L$2:$L$192 &lt;'2.1 shorter'!L163),"No matches"))</f>
        <v>No matches</v>
      </c>
      <c r="C178" s="63" t="str" cm="1">
        <f t="array" ref="C178">_xlfn.TEXTJOIN(", ", TRUE, _xlfn._xlws.FILTER('2.1 shorter'!$A$2:$A$192, ('2.1 shorter'!$L$2:$L$192 &lt; '2.1 shorter'!R163) * ('2.1 shorter'!$L$2:$L$192 &gt;= '2.1 shorter'!L163) * ('2.1 shorter'!$A$2:$A$192 &lt;&gt; '2.1 shorter'!A163), "No matches"))</f>
        <v>CR-03, ST-SCY-1</v>
      </c>
    </row>
    <row r="179" spans="1:3" x14ac:dyDescent="0.25">
      <c r="A179" s="61" t="str">
        <f>'2.1 shorter'!A164</f>
        <v>PY-03</v>
      </c>
      <c r="B179" s="62" t="str" cm="1">
        <f t="array" ref="B179">_xlfn.TEXTJOIN(", ",TRUE,_xlfn._xlws.FILTER('2.1 shorter'!$A$2:$A$192,('2.1 shorter'!$L$2:$L$192 &gt;'2.1 shorter'!Q164)*('2.1 shorter'!$L$2:$L$192 &lt;'2.1 shorter'!L164),"No matches"))</f>
        <v>CR-03, GL-MAN-3, ST-SCY-1</v>
      </c>
      <c r="C179" s="63" t="str" cm="1">
        <f t="array" ref="C179">_xlfn.TEXTJOIN(", ", TRUE, _xlfn._xlws.FILTER('2.1 shorter'!$A$2:$A$192, ('2.1 shorter'!$L$2:$L$192 &lt; '2.1 shorter'!R164) * ('2.1 shorter'!$L$2:$L$192 &gt;= '2.1 shorter'!L164) * ('2.1 shorter'!$A$2:$A$192 &lt;&gt; '2.1 shorter'!A164), "No matches"))</f>
        <v>DD-02, GL-MAN-4, GT-01, ST-SCY-2, ST-SCY-3, TI-01</v>
      </c>
    </row>
    <row r="180" spans="1:3" x14ac:dyDescent="0.25">
      <c r="A180" s="61" t="str">
        <f>'2.1 shorter'!A165</f>
        <v>PY-04</v>
      </c>
      <c r="B180" s="62" t="str" cm="1">
        <f t="array" ref="B180">_xlfn.TEXTJOIN(", ",TRUE,_xlfn._xlws.FILTER('2.1 shorter'!$A$2:$A$192,('2.1 shorter'!$L$2:$L$192 &gt;'2.1 shorter'!Q165)*('2.1 shorter'!$L$2:$L$192 &lt;'2.1 shorter'!L165),"No matches"))</f>
        <v>CR-04, GL-MAN-4, GL-MAN-5, ST-SCY-3, TI-01</v>
      </c>
      <c r="C180" s="63" t="str" cm="1">
        <f t="array" ref="C180">_xlfn.TEXTJOIN(", ", TRUE, _xlfn._xlws.FILTER('2.1 shorter'!$A$2:$A$192, ('2.1 shorter'!$L$2:$L$192 &lt; '2.1 shorter'!R165) * ('2.1 shorter'!$L$2:$L$192 &gt;= '2.1 shorter'!L165) * ('2.1 shorter'!$A$2:$A$192 &lt;&gt; '2.1 shorter'!A165), "No matches"))</f>
        <v>DD-03, EL-01, GL-MAN-6, GL-MAN-7, ST-SCY-4, TI-02</v>
      </c>
    </row>
    <row r="181" spans="1:3" s="34" customFormat="1" x14ac:dyDescent="0.25">
      <c r="A181" s="61" t="str">
        <f>'2.1 shorter'!A166</f>
        <v>PY-05</v>
      </c>
      <c r="B181" s="62" t="str" cm="1">
        <f t="array" ref="B181">_xlfn.TEXTJOIN(", ",TRUE,_xlfn._xlws.FILTER('2.1 shorter'!$A$2:$A$192,('2.1 shorter'!$L$2:$L$192 &gt;'2.1 shorter'!Q166)*('2.1 shorter'!$L$2:$L$192 &lt;'2.1 shorter'!L166),"No matches"))</f>
        <v>CR-05, DD-03, EG-01, GL-MAN-6, GL-MAN-7, GT-02, ST-SCY-4, TI-02</v>
      </c>
      <c r="C181" s="63" t="str" cm="1">
        <f t="array" ref="C181">_xlfn.TEXTJOIN(", ", TRUE, _xlfn._xlws.FILTER('2.1 shorter'!$A$2:$A$192, ('2.1 shorter'!$L$2:$L$192 &lt; '2.1 shorter'!R166) * ('2.1 shorter'!$L$2:$L$192 &gt;= '2.1 shorter'!L166) * ('2.1 shorter'!$A$2:$A$192 &lt;&gt; '2.1 shorter'!A166), "No matches"))</f>
        <v xml:space="preserve">AS-01, DA-CON-4, DA-PRO-5, DD-04, EN-ENG-1, GL-MAN-8, IS-01 , PG-01, PI-01, PM-01 </v>
      </c>
    </row>
    <row r="182" spans="1:3" s="34" customFormat="1" ht="30" x14ac:dyDescent="0.25">
      <c r="A182" s="61" t="str">
        <f>'2.1 shorter'!A167</f>
        <v>PY-06</v>
      </c>
      <c r="B182" s="62" t="str" cm="1">
        <f t="array" ref="B182">_xlfn.TEXTJOIN(", ",TRUE,_xlfn._xlws.FILTER('2.1 shorter'!$A$2:$A$192,('2.1 shorter'!$L$2:$L$192 &gt;'2.1 shorter'!Q167)*('2.1 shorter'!$L$2:$L$192 &lt;'2.1 shorter'!L167),"No matches"))</f>
        <v>AS-01, DA-CON-5, DA-PRO-5, DD-04, EC-01, EN-ENG-1, GL-MAN-8, GL-MAN-9, IS-01 , PG-01, PI-02, PM-01 , TI-03</v>
      </c>
      <c r="C182" s="63" t="str" cm="1">
        <f t="array" ref="C182">_xlfn.TEXTJOIN(", ", TRUE, _xlfn._xlws.FILTER('2.1 shorter'!$A$2:$A$192, ('2.1 shorter'!$L$2:$L$192 &lt; '2.1 shorter'!R167) * ('2.1 shorter'!$L$2:$L$192 &gt;= '2.1 shorter'!L167) * ('2.1 shorter'!$A$2:$A$192 &lt;&gt; '2.1 shorter'!A167), "No matches"))</f>
        <v xml:space="preserve">AS-02, CO-DEV, CR-06, DA-CON-6, EG-02, EL-02, GL-MAN-10, GL-MAN-11, GT-03, IS-02 , PM-02 </v>
      </c>
    </row>
    <row r="183" spans="1:3" s="34" customFormat="1" x14ac:dyDescent="0.25">
      <c r="A183" s="61" t="str">
        <f>'2.1 shorter'!A168</f>
        <v>PY-07</v>
      </c>
      <c r="B183" s="62" t="str" cm="1">
        <f t="array" ref="B183">_xlfn.TEXTJOIN(", ",TRUE,_xlfn._xlws.FILTER('2.1 shorter'!$A$2:$A$192,('2.1 shorter'!$L$2:$L$192 &gt;'2.1 shorter'!Q168)*('2.1 shorter'!$L$2:$L$192 &lt;'2.1 shorter'!L168),"No matches"))</f>
        <v xml:space="preserve">AS-02, CO-DEV, CR-06, DA-CON-6, EG-02, EL-02, GL-MAN-10, GL-MAN-11, GT-03, IS-02 , PM-02 </v>
      </c>
      <c r="C183" s="63" t="str" cm="1">
        <f t="array" ref="C183">_xlfn.TEXTJOIN(", ", TRUE, _xlfn._xlws.FILTER('2.1 shorter'!$A$2:$A$192, ('2.1 shorter'!$L$2:$L$192 &lt; '2.1 shorter'!R168) * ('2.1 shorter'!$L$2:$L$192 &gt;= '2.1 shorter'!L168) * ('2.1 shorter'!$A$2:$A$192 &lt;&gt; '2.1 shorter'!A168), "No matches"))</f>
        <v>AS-03, DA-PRO-6, DD-05, EC-02, EG-03, GL-MAN-12, PE-01, PG-02, PI-03, PM-03 , TI-04</v>
      </c>
    </row>
    <row r="184" spans="1:3" s="34" customFormat="1" x14ac:dyDescent="0.25">
      <c r="A184" s="61" t="str">
        <f>'2.1 shorter'!A169</f>
        <v>SE-REM-1</v>
      </c>
      <c r="B184" s="62" t="str" cm="1">
        <f t="array" ref="B184">_xlfn.TEXTJOIN(", ",TRUE,_xlfn._xlws.FILTER('2.1 shorter'!$A$2:$A$192,('2.1 shorter'!$L$2:$L$192 &gt;'2.1 shorter'!Q169)*('2.1 shorter'!$L$2:$L$192 &lt;'2.1 shorter'!L169),"No matches"))</f>
        <v>AG-04, BI-04, CH-04, CO-03, EL-09, EN-ENG-5, GT-08, IT-04 , LS-05, PC-04, SE-RES-3</v>
      </c>
      <c r="C184" s="63" t="str" cm="1">
        <f t="array" ref="C184">_xlfn.TEXTJOIN(", ", TRUE, _xlfn._xlws.FILTER('2.1 shorter'!$A$2:$A$192, ('2.1 shorter'!$L$2:$L$192 &lt; '2.1 shorter'!R169) * ('2.1 shorter'!$L$2:$L$192 &gt;= '2.1 shorter'!L169) * ('2.1 shorter'!$A$2:$A$192 &lt;&gt; '2.1 shorter'!A169), "No matches"))</f>
        <v>AC-01, AG-05, BI-05, CH-05, CO-04, CT-FIN-04 , CT-EAV-05 , EC-07, EN-SUR-4, PC-05</v>
      </c>
    </row>
    <row r="185" spans="1:3" s="34" customFormat="1" x14ac:dyDescent="0.25">
      <c r="A185" s="61" t="str">
        <f>'2.1 shorter'!A170</f>
        <v>SE-REM-2</v>
      </c>
      <c r="B185" s="62" t="str" cm="1">
        <f t="array" ref="B185">_xlfn.TEXTJOIN(", ",TRUE,_xlfn._xlws.FILTER('2.1 shorter'!$A$2:$A$192,('2.1 shorter'!$L$2:$L$192 &gt;'2.1 shorter'!Q170)*('2.1 shorter'!$L$2:$L$192 &lt;'2.1 shorter'!L170),"No matches"))</f>
        <v>AC-01, CT-EAV-06 , EC-08, EX-01 , SE-RES-4</v>
      </c>
      <c r="C185" s="63" t="str" cm="1">
        <f t="array" ref="C185">_xlfn.TEXTJOIN(", ", TRUE, _xlfn._xlws.FILTER('2.1 shorter'!$A$2:$A$192, ('2.1 shorter'!$L$2:$L$192 &lt; '2.1 shorter'!R170) * ('2.1 shorter'!$L$2:$L$192 &gt;= '2.1 shorter'!L170) * ('2.1 shorter'!$A$2:$A$192 &lt;&gt; '2.1 shorter'!A170), "No matches"))</f>
        <v>No matches</v>
      </c>
    </row>
    <row r="186" spans="1:3" s="34" customFormat="1" ht="30" x14ac:dyDescent="0.25">
      <c r="A186" s="61" t="str">
        <f>'2.1 shorter'!A171</f>
        <v>SE-RES-1</v>
      </c>
      <c r="B186" s="62" t="str" cm="1">
        <f t="array" ref="B186">_xlfn.TEXTJOIN(", ",TRUE,_xlfn._xlws.FILTER('2.1 shorter'!$A$2:$A$192,('2.1 shorter'!$L$2:$L$192 &gt;'2.1 shorter'!Q171)*('2.1 shorter'!$L$2:$L$192 &lt;'2.1 shorter'!L171),"No matches"))</f>
        <v>AS-04, CO-01, DA-CON-8, DA-PRO-7, DD-07, EC-03, EG-04, EL-04, EN-SUR-1, IS-03 , IT-01 , LS-01, LS-02, PE-02, PG-03, PM-04 , SG-SRE-02, TI-05</v>
      </c>
      <c r="C186" s="63" t="str" cm="1">
        <f t="array" ref="C186">_xlfn.TEXTJOIN(", ", TRUE, _xlfn._xlws.FILTER('2.1 shorter'!$A$2:$A$192, ('2.1 shorter'!$L$2:$L$192 &lt; '2.1 shorter'!R171) * ('2.1 shorter'!$L$2:$L$192 &gt;= '2.1 shorter'!L171) * ('2.1 shorter'!$A$2:$A$192 &lt;&gt; '2.1 shorter'!A171), "No matches"))</f>
        <v>CT-FIN-01, CT-EAV-01 , DD-08, EC-04, GT-05, PI-05</v>
      </c>
    </row>
    <row r="187" spans="1:3" s="34" customFormat="1" ht="30" x14ac:dyDescent="0.25">
      <c r="A187" s="61" t="str">
        <f>'2.1 shorter'!A172</f>
        <v>SE-RES-2</v>
      </c>
      <c r="B187" s="62" t="str" cm="1">
        <f t="array" ref="B187">_xlfn.TEXTJOIN(", ",TRUE,_xlfn._xlws.FILTER('2.1 shorter'!$A$2:$A$192,('2.1 shorter'!$L$2:$L$192 &gt;'2.1 shorter'!Q172)*('2.1 shorter'!$L$2:$L$192 &lt;'2.1 shorter'!L172),"No matches"))</f>
        <v>AS-07, CO-02, EL-08, EN-ENG-4, IS-06 , IT-03 , PE-05, PM-06 , SG-SRE-05</v>
      </c>
      <c r="C187" s="63" t="str" cm="1">
        <f t="array" ref="C187">_xlfn.TEXTJOIN(", ", TRUE, _xlfn._xlws.FILTER('2.1 shorter'!$A$2:$A$192, ('2.1 shorter'!$L$2:$L$192 &lt; '2.1 shorter'!R172) * ('2.1 shorter'!$L$2:$L$192 &gt;= '2.1 shorter'!L172) * ('2.1 shorter'!$A$2:$A$192 &lt;&gt; '2.1 shorter'!A172), "No matches"))</f>
        <v>AG-04, BI-04, CH-04, CT-FIN-03, CT-EAV-04 , EC-06, EG-08, EN-SUR-3, GT-08, LS-05, PC-04, PG-06, SG-SRE-06</v>
      </c>
    </row>
    <row r="188" spans="1:3" s="34" customFormat="1" x14ac:dyDescent="0.25">
      <c r="A188" s="61" t="str">
        <f>'2.1 shorter'!A173</f>
        <v>SE-RES-3</v>
      </c>
      <c r="B188" s="62" t="str" cm="1">
        <f t="array" ref="B188">_xlfn.TEXTJOIN(", ",TRUE,_xlfn._xlws.FILTER('2.1 shorter'!$A$2:$A$192,('2.1 shorter'!$L$2:$L$192 &gt;'2.1 shorter'!Q173)*('2.1 shorter'!$L$2:$L$192 &lt;'2.1 shorter'!L173),"No matches"))</f>
        <v>AG-04, BI-04, CH-04, CO-03, EL-09, EN-ENG-5, GT-08, IT-04 , LS-05, PC-04</v>
      </c>
      <c r="C188" s="63" t="str" cm="1">
        <f t="array" ref="C188">_xlfn.TEXTJOIN(", ", TRUE, _xlfn._xlws.FILTER('2.1 shorter'!$A$2:$A$192, ('2.1 shorter'!$L$2:$L$192 &lt; '2.1 shorter'!R173) * ('2.1 shorter'!$L$2:$L$192 &gt;= '2.1 shorter'!L173) * ('2.1 shorter'!$A$2:$A$192 &lt;&gt; '2.1 shorter'!A173), "No matches"))</f>
        <v>AG-05, BI-05, CH-05, CO-04, CT-FIN-04 , CT-EAV-05 , EC-07, EN-SUR-4, PC-05, SE-REM-1</v>
      </c>
    </row>
    <row r="189" spans="1:3" s="34" customFormat="1" x14ac:dyDescent="0.25">
      <c r="A189" s="61" t="str">
        <f>'2.1 shorter'!A174</f>
        <v>SE-RES-4</v>
      </c>
      <c r="B189" s="62" t="str" cm="1">
        <f t="array" ref="B189">_xlfn.TEXTJOIN(", ",TRUE,_xlfn._xlws.FILTER('2.1 shorter'!$A$2:$A$192,('2.1 shorter'!$L$2:$L$192 &gt;'2.1 shorter'!Q174)*('2.1 shorter'!$L$2:$L$192 &lt;'2.1 shorter'!L174),"No matches"))</f>
        <v>AC-01, CO-04, CT-FIN-04 , EC-08</v>
      </c>
      <c r="C189" s="63" t="str" cm="1">
        <f t="array" ref="C189">_xlfn.TEXTJOIN(", ", TRUE, _xlfn._xlws.FILTER('2.1 shorter'!$A$2:$A$192, ('2.1 shorter'!$L$2:$L$192 &lt; '2.1 shorter'!R174) * ('2.1 shorter'!$L$2:$L$192 &gt;= '2.1 shorter'!L174) * ('2.1 shorter'!$A$2:$A$192 &lt;&gt; '2.1 shorter'!A174), "No matches"))</f>
        <v>CT-EAV-06 , EX-01 , SE-REM-2</v>
      </c>
    </row>
    <row r="190" spans="1:3" s="34" customFormat="1" x14ac:dyDescent="0.25">
      <c r="A190" s="61" t="str">
        <f>'2.1 shorter'!A175</f>
        <v>SE-RES-5</v>
      </c>
      <c r="B190" s="62" t="str" cm="1">
        <f t="array" ref="B190">_xlfn.TEXTJOIN(", ",TRUE,_xlfn._xlws.FILTER('2.1 shorter'!$A$2:$A$192,('2.1 shorter'!$L$2:$L$192 &gt;'2.1 shorter'!Q175)*('2.1 shorter'!$L$2:$L$192 &lt;'2.1 shorter'!L175),"No matches"))</f>
        <v>No matches</v>
      </c>
      <c r="C190" s="63" t="str" cm="1">
        <f t="array" ref="C190">_xlfn.TEXTJOIN(", ", TRUE, _xlfn._xlws.FILTER('2.1 shorter'!$A$2:$A$192, ('2.1 shorter'!$L$2:$L$192 &lt; '2.1 shorter'!R175) * ('2.1 shorter'!$L$2:$L$192 &gt;= '2.1 shorter'!L175) * ('2.1 shorter'!$A$2:$A$192 &lt;&gt; '2.1 shorter'!A175), "No matches"))</f>
        <v xml:space="preserve">AC-02, EX-02 </v>
      </c>
    </row>
    <row r="191" spans="1:3" s="34" customFormat="1" ht="30" x14ac:dyDescent="0.25">
      <c r="A191" s="61" t="str">
        <f>'2.1 shorter'!A176</f>
        <v>SG-SRE-02</v>
      </c>
      <c r="B191" s="62" t="str" cm="1">
        <f t="array" ref="B191">_xlfn.TEXTJOIN(", ",TRUE,_xlfn._xlws.FILTER('2.1 shorter'!$A$2:$A$192,('2.1 shorter'!$L$2:$L$192 &gt;'2.1 shorter'!Q176)*('2.1 shorter'!$L$2:$L$192 &lt;'2.1 shorter'!L176),"No matches"))</f>
        <v xml:space="preserve">AG-01, AS-04, BI-01, CH-01, CR-07, DA-CON-7, DA-PRO-7, EC-03, EL-03, EN-ENG-2, GT-04, IS-03 , IT-01 , LS-01, PC-01, PG-03, PI-04, PM-04 </v>
      </c>
      <c r="C191" s="63" t="str" cm="1">
        <f t="array" ref="C191">_xlfn.TEXTJOIN(", ", TRUE, _xlfn._xlws.FILTER('2.1 shorter'!$A$2:$A$192, ('2.1 shorter'!$L$2:$L$192 &lt; '2.1 shorter'!R176) * ('2.1 shorter'!$L$2:$L$192 &gt;= '2.1 shorter'!L176) * ('2.1 shorter'!$A$2:$A$192 &lt;&gt; '2.1 shorter'!A176), "No matches"))</f>
        <v>CO-01, CT-FIN-01, CT-EAV-01 , DA-CON-8, DD-07, EG-04, EL-04, EN-SUR-1, LS-02, PE-02, PI-05, SE-RES-1, TI-05</v>
      </c>
    </row>
    <row r="192" spans="1:3" s="34" customFormat="1" x14ac:dyDescent="0.25">
      <c r="A192" s="61" t="str">
        <f>'2.1 shorter'!A177</f>
        <v>SG-SRE-03</v>
      </c>
      <c r="B192" s="62" t="str" cm="1">
        <f t="array" ref="B192">_xlfn.TEXTJOIN(", ",TRUE,_xlfn._xlws.FILTER('2.1 shorter'!$A$2:$A$192,('2.1 shorter'!$L$2:$L$192 &gt;'2.1 shorter'!Q177)*('2.1 shorter'!$L$2:$L$192 &lt;'2.1 shorter'!L177),"No matches"))</f>
        <v>AG-02, AS-05, BI-02, CH-02, DD-09, EG-05, EL-05, IS-04 , IT-02 , PC-02, PE-03, PI-06, PM-05 , TI-06</v>
      </c>
      <c r="C192" s="63" t="str" cm="1">
        <f t="array" ref="C192">_xlfn.TEXTJOIN(", ", TRUE, _xlfn._xlws.FILTER('2.1 shorter'!$A$2:$A$192, ('2.1 shorter'!$L$2:$L$192 &lt; '2.1 shorter'!R177) * ('2.1 shorter'!$L$2:$L$192 &gt;= '2.1 shorter'!L177) * ('2.1 shorter'!$A$2:$A$192 &lt;&gt; '2.1 shorter'!A177), "No matches"))</f>
        <v>CT-FIN-02 , CT-EAV-02 , EG-06, EL-06, EN-ENG-3, GT-06, LS-03, PG-04</v>
      </c>
    </row>
    <row r="193" spans="1:3" s="34" customFormat="1" x14ac:dyDescent="0.25">
      <c r="A193" s="61" t="str">
        <f>'2.1 shorter'!A178</f>
        <v>SG-SRE-04</v>
      </c>
      <c r="B193" s="62" t="str" cm="1">
        <f t="array" ref="B193">_xlfn.TEXTJOIN(", ",TRUE,_xlfn._xlws.FILTER('2.1 shorter'!$A$2:$A$192,('2.1 shorter'!$L$2:$L$192 &gt;'2.1 shorter'!Q178)*('2.1 shorter'!$L$2:$L$192 &lt;'2.1 shorter'!L178),"No matches"))</f>
        <v>AS-06, CT-FIN-02 , EC-05, EL-06, EN-ENG-3, IS-05 , LS-04, PE-04</v>
      </c>
      <c r="C193" s="63" t="str" cm="1">
        <f t="array" ref="C193">_xlfn.TEXTJOIN(", ", TRUE, _xlfn._xlws.FILTER('2.1 shorter'!$A$2:$A$192, ('2.1 shorter'!$L$2:$L$192 &lt; '2.1 shorter'!R178) * ('2.1 shorter'!$L$2:$L$192 &gt;= '2.1 shorter'!L178) * ('2.1 shorter'!$A$2:$A$192 &lt;&gt; '2.1 shorter'!A178), "No matches"))</f>
        <v>AG-03, BI-03, CH-03, CT-EAV-03 , EG-07, EL-07, EN-SUR-2, GT-07, PC-03, PG-05</v>
      </c>
    </row>
    <row r="194" spans="1:3" s="34" customFormat="1" ht="30" x14ac:dyDescent="0.25">
      <c r="A194" s="61" t="str">
        <f>'2.1 shorter'!A179</f>
        <v>SG-SRE-05</v>
      </c>
      <c r="B194" s="62" t="str" cm="1">
        <f t="array" ref="B194">_xlfn.TEXTJOIN(", ",TRUE,_xlfn._xlws.FILTER('2.1 shorter'!$A$2:$A$192,('2.1 shorter'!$L$2:$L$192 &gt;'2.1 shorter'!Q179)*('2.1 shorter'!$L$2:$L$192 &lt;'2.1 shorter'!L179),"No matches"))</f>
        <v>AG-03, BI-03, CH-03, EG-07, EL-07, EN-ENG-4, EN-SUR-2, GT-07, IT-03 , PC-03, PE-05, PG-05</v>
      </c>
      <c r="C194" s="63" t="str" cm="1">
        <f t="array" ref="C194">_xlfn.TEXTJOIN(", ", TRUE, _xlfn._xlws.FILTER('2.1 shorter'!$A$2:$A$192, ('2.1 shorter'!$L$2:$L$192 &lt; '2.1 shorter'!R179) * ('2.1 shorter'!$L$2:$L$192 &gt;= '2.1 shorter'!L179) * ('2.1 shorter'!$A$2:$A$192 &lt;&gt; '2.1 shorter'!A179), "No matches"))</f>
        <v>AS-07, CO-02, CT-FIN-03, CT-EAV-04 , EC-06, EG-08, EL-08, EN-SUR-3, IS-06 , PG-06, PM-06 , SE-RES-2, SG-SRE-06</v>
      </c>
    </row>
    <row r="195" spans="1:3" s="34" customFormat="1" ht="30" x14ac:dyDescent="0.25">
      <c r="A195" s="61" t="str">
        <f>'2.1 shorter'!A180</f>
        <v>SG-SRE-06</v>
      </c>
      <c r="B195" s="62" t="str" cm="1">
        <f t="array" ref="B195">_xlfn.TEXTJOIN(", ",TRUE,_xlfn._xlws.FILTER('2.1 shorter'!$A$2:$A$192,('2.1 shorter'!$L$2:$L$192 &gt;'2.1 shorter'!Q180)*('2.1 shorter'!$L$2:$L$192 &lt;'2.1 shorter'!L180),"No matches"))</f>
        <v>AS-07, CO-02, EC-06, EG-08, EL-08, IS-06 , IT-03 , PE-05, PM-06 , SE-RES-2, SG-SRE-05</v>
      </c>
      <c r="C195" s="63" t="str" cm="1">
        <f t="array" ref="C195">_xlfn.TEXTJOIN(", ", TRUE, _xlfn._xlws.FILTER('2.1 shorter'!$A$2:$A$192, ('2.1 shorter'!$L$2:$L$192 &lt; '2.1 shorter'!R180) * ('2.1 shorter'!$L$2:$L$192 &gt;= '2.1 shorter'!L180) * ('2.1 shorter'!$A$2:$A$192 &lt;&gt; '2.1 shorter'!A180), "No matches"))</f>
        <v>AG-04, BI-04, CH-04, CT-FIN-03, CT-EAV-04 , EL-09, EN-SUR-3, GT-08, LS-05, PC-04, PG-06</v>
      </c>
    </row>
    <row r="196" spans="1:3" s="34" customFormat="1" x14ac:dyDescent="0.25">
      <c r="A196" s="61" t="str">
        <f>'2.1 shorter'!A181</f>
        <v>ST-TYP-1</v>
      </c>
      <c r="B196" s="62" t="str" cm="1">
        <f t="array" ref="B196">_xlfn.TEXTJOIN(", ",TRUE,_xlfn._xlws.FILTER('2.1 shorter'!$A$2:$A$192,('2.1 shorter'!$L$2:$L$192 &gt;'2.1 shorter'!Q181)*('2.1 shorter'!$L$2:$L$192 &lt;'2.1 shorter'!L181),"No matches"))</f>
        <v>No matches</v>
      </c>
      <c r="C196" s="63" t="str" cm="1">
        <f t="array" ref="C196">_xlfn.TEXTJOIN(", ", TRUE, _xlfn._xlws.FILTER('2.1 shorter'!$A$2:$A$192, ('2.1 shorter'!$L$2:$L$192 &lt; '2.1 shorter'!R181) * ('2.1 shorter'!$L$2:$L$192 &gt;= '2.1 shorter'!L181) * ('2.1 shorter'!$A$2:$A$192 &lt;&gt; '2.1 shorter'!A181), "No matches"))</f>
        <v>ST-TYP-2</v>
      </c>
    </row>
    <row r="197" spans="1:3" s="34" customFormat="1" x14ac:dyDescent="0.25">
      <c r="A197" s="61" t="str">
        <f>'2.1 shorter'!A182</f>
        <v>ST-TYP-2</v>
      </c>
      <c r="B197" s="62" t="str" cm="1">
        <f t="array" ref="B197">_xlfn.TEXTJOIN(", ",TRUE,_xlfn._xlws.FILTER('2.1 shorter'!$A$2:$A$192,('2.1 shorter'!$L$2:$L$192 &gt;'2.1 shorter'!Q182)*('2.1 shorter'!$L$2:$L$192 &lt;'2.1 shorter'!L182),"No matches"))</f>
        <v>ST-TYP-1</v>
      </c>
      <c r="C197" s="63" t="str" cm="1">
        <f t="array" ref="C197">_xlfn.TEXTJOIN(", ", TRUE, _xlfn._xlws.FILTER('2.1 shorter'!$A$2:$A$192, ('2.1 shorter'!$L$2:$L$192 &lt; '2.1 shorter'!R182) * ('2.1 shorter'!$L$2:$L$192 &gt;= '2.1 shorter'!L182) * ('2.1 shorter'!$A$2:$A$192 &lt;&gt; '2.1 shorter'!A182), "No matches"))</f>
        <v>No matches</v>
      </c>
    </row>
    <row r="198" spans="1:3" s="34" customFormat="1" x14ac:dyDescent="0.25">
      <c r="A198" s="61" t="str">
        <f>'2.1 shorter'!A183</f>
        <v>ST-SCY-1</v>
      </c>
      <c r="B198" s="62" t="str" cm="1">
        <f t="array" ref="B198">_xlfn.TEXTJOIN(", ",TRUE,_xlfn._xlws.FILTER('2.1 shorter'!$A$2:$A$192,('2.1 shorter'!$L$2:$L$192 &gt;'2.1 shorter'!Q183)*('2.1 shorter'!$L$2:$L$192 &lt;'2.1 shorter'!L183),"No matches"))</f>
        <v>PY-02</v>
      </c>
      <c r="C198" s="63" t="str" cm="1">
        <f t="array" ref="C198">_xlfn.TEXTJOIN(", ", TRUE, _xlfn._xlws.FILTER('2.1 shorter'!$A$2:$A$192, ('2.1 shorter'!$L$2:$L$192 &lt; '2.1 shorter'!R183) * ('2.1 shorter'!$L$2:$L$192 &gt;= '2.1 shorter'!L183) * ('2.1 shorter'!$A$2:$A$192 &lt;&gt; '2.1 shorter'!A183), "No matches"))</f>
        <v>CR-03, DD-02, GL-MAN-3, GT-01, PY-03, ST-SCY-2</v>
      </c>
    </row>
    <row r="199" spans="1:3" s="34" customFormat="1" x14ac:dyDescent="0.25">
      <c r="A199" s="61" t="str">
        <f>'2.1 shorter'!A184</f>
        <v>ST-SCY-2</v>
      </c>
      <c r="B199" s="62" t="str" cm="1">
        <f t="array" ref="B199">_xlfn.TEXTJOIN(", ",TRUE,_xlfn._xlws.FILTER('2.1 shorter'!$A$2:$A$192,('2.1 shorter'!$L$2:$L$192 &gt;'2.1 shorter'!Q184)*('2.1 shorter'!$L$2:$L$192 &lt;'2.1 shorter'!L184),"No matches"))</f>
        <v>CR-03, GL-MAN-3, PY-03, ST-SCY-1</v>
      </c>
      <c r="C199" s="63" t="str" cm="1">
        <f t="array" ref="C199">_xlfn.TEXTJOIN(", ", TRUE, _xlfn._xlws.FILTER('2.1 shorter'!$A$2:$A$192, ('2.1 shorter'!$L$2:$L$192 &lt; '2.1 shorter'!R184) * ('2.1 shorter'!$L$2:$L$192 &gt;= '2.1 shorter'!L184) * ('2.1 shorter'!$A$2:$A$192 &lt;&gt; '2.1 shorter'!A184), "No matches"))</f>
        <v>CR-04, DD-02, GL-MAN-4, GT-01, ST-SCY-3, TI-01</v>
      </c>
    </row>
    <row r="200" spans="1:3" s="34" customFormat="1" x14ac:dyDescent="0.25">
      <c r="A200" s="61" t="str">
        <f>'2.1 shorter'!A185</f>
        <v>ST-SCY-3</v>
      </c>
      <c r="B200" s="62" t="str" cm="1">
        <f t="array" ref="B200">_xlfn.TEXTJOIN(", ",TRUE,_xlfn._xlws.FILTER('2.1 shorter'!$A$2:$A$192,('2.1 shorter'!$L$2:$L$192 &gt;'2.1 shorter'!Q185)*('2.1 shorter'!$L$2:$L$192 &lt;'2.1 shorter'!L185),"No matches"))</f>
        <v>DD-02, GL-MAN-3, GL-MAN-4, GT-01, PY-03, ST-SCY-2</v>
      </c>
      <c r="C200" s="63" t="str" cm="1">
        <f t="array" ref="C200">_xlfn.TEXTJOIN(", ", TRUE, _xlfn._xlws.FILTER('2.1 shorter'!$A$2:$A$192, ('2.1 shorter'!$L$2:$L$192 &lt; '2.1 shorter'!R185) * ('2.1 shorter'!$L$2:$L$192 &gt;= '2.1 shorter'!L185) * ('2.1 shorter'!$A$2:$A$192 &lt;&gt; '2.1 shorter'!A185), "No matches"))</f>
        <v>CR-04, EL-01, GL-MAN-5, GL-MAN-6, PY-04, TI-01</v>
      </c>
    </row>
    <row r="201" spans="1:3" s="34" customFormat="1" ht="30" x14ac:dyDescent="0.25">
      <c r="A201" s="61" t="str">
        <f>'2.1 shorter'!A186</f>
        <v>ST-SCY-4</v>
      </c>
      <c r="B201" s="62" t="str" cm="1">
        <f t="array" ref="B201">_xlfn.TEXTJOIN(", ",TRUE,_xlfn._xlws.FILTER('2.1 shorter'!$A$2:$A$192,('2.1 shorter'!$L$2:$L$192 &gt;'2.1 shorter'!Q186)*('2.1 shorter'!$L$2:$L$192 &lt;'2.1 shorter'!L186),"No matches"))</f>
        <v>CR-04, DD-03, EL-01, GL-MAN-5, GL-MAN-6, PY-04, TI-02</v>
      </c>
      <c r="C201" s="63" t="str" cm="1">
        <f t="array" ref="C201">_xlfn.TEXTJOIN(", ", TRUE, _xlfn._xlws.FILTER('2.1 shorter'!$A$2:$A$192, ('2.1 shorter'!$L$2:$L$192 &lt; '2.1 shorter'!R186) * ('2.1 shorter'!$L$2:$L$192 &gt;= '2.1 shorter'!L186) * ('2.1 shorter'!$A$2:$A$192 &lt;&gt; '2.1 shorter'!A186), "No matches"))</f>
        <v>AS-01, CR-05, DA-CON-4, EG-01, GL-MAN-7, GL-MAN-8, GT-02, IS-01 , PI-01, PM-01 , PY-05</v>
      </c>
    </row>
    <row r="202" spans="1:3" s="34" customFormat="1" x14ac:dyDescent="0.25">
      <c r="A202" s="61" t="str">
        <f>'2.1 shorter'!A187</f>
        <v>TI-01</v>
      </c>
      <c r="B202" s="62" t="str" cm="1">
        <f t="array" ref="B202">_xlfn.TEXTJOIN(", ",TRUE,_xlfn._xlws.FILTER('2.1 shorter'!$A$2:$A$192,('2.1 shorter'!$L$2:$L$192 &gt;'2.1 shorter'!Q187)*('2.1 shorter'!$L$2:$L$192 &lt;'2.1 shorter'!L187),"No matches"))</f>
        <v>DD-02, GL-MAN-3, GL-MAN-4, GT-01, PY-03, ST-SCY-2, ST-SCY-3</v>
      </c>
      <c r="C202" s="63" t="str" cm="1">
        <f t="array" ref="C202">_xlfn.TEXTJOIN(", ", TRUE, _xlfn._xlws.FILTER('2.1 shorter'!$A$2:$A$192, ('2.1 shorter'!$L$2:$L$192 &lt; '2.1 shorter'!R187) * ('2.1 shorter'!$L$2:$L$192 &gt;= '2.1 shorter'!L187) * ('2.1 shorter'!$A$2:$A$192 &lt;&gt; '2.1 shorter'!A187), "No matches"))</f>
        <v>CR-04, DD-03, EL-01, GL-MAN-5, GL-MAN-6, PY-04, TI-02</v>
      </c>
    </row>
    <row r="203" spans="1:3" s="34" customFormat="1" x14ac:dyDescent="0.25">
      <c r="A203" s="61" t="str">
        <f>'2.1 shorter'!A188</f>
        <v>TI-02</v>
      </c>
      <c r="B203" s="62" t="str" cm="1">
        <f t="array" ref="B203">_xlfn.TEXTJOIN(", ",TRUE,_xlfn._xlws.FILTER('2.1 shorter'!$A$2:$A$192,('2.1 shorter'!$L$2:$L$192 &gt;'2.1 shorter'!Q188)*('2.1 shorter'!$L$2:$L$192 &lt;'2.1 shorter'!L188),"No matches"))</f>
        <v>CR-04, DD-03, EL-01, GL-MAN-5, GL-MAN-6, PY-04, TI-01</v>
      </c>
      <c r="C203" s="63" t="str" cm="1">
        <f t="array" ref="C203">_xlfn.TEXTJOIN(", ", TRUE, _xlfn._xlws.FILTER('2.1 shorter'!$A$2:$A$192, ('2.1 shorter'!$L$2:$L$192 &lt; '2.1 shorter'!R188) * ('2.1 shorter'!$L$2:$L$192 &gt;= '2.1 shorter'!L188) * ('2.1 shorter'!$A$2:$A$192 &lt;&gt; '2.1 shorter'!A188), "No matches"))</f>
        <v>CR-05, DA-CON-4, EG-01, GL-MAN-7, GT-02, PI-01, PY-05, ST-SCY-4</v>
      </c>
    </row>
    <row r="204" spans="1:3" s="34" customFormat="1" ht="30" x14ac:dyDescent="0.25">
      <c r="A204" s="61" t="str">
        <f>'2.1 shorter'!A189</f>
        <v>TI-03</v>
      </c>
      <c r="B204" s="62" t="str" cm="1">
        <f t="array" ref="B204">_xlfn.TEXTJOIN(", ",TRUE,_xlfn._xlws.FILTER('2.1 shorter'!$A$2:$A$192,('2.1 shorter'!$L$2:$L$192 &gt;'2.1 shorter'!Q189)*('2.1 shorter'!$L$2:$L$192 &lt;'2.1 shorter'!L189),"No matches"))</f>
        <v xml:space="preserve">AS-01, DA-CON-5, DA-PRO-5, DD-04, EN-ENG-1, GL-MAN-8, GL-MAN-9, IS-01 , PG-01, PI-02, PM-01 </v>
      </c>
      <c r="C204" s="63" t="str" cm="1">
        <f t="array" ref="C204">_xlfn.TEXTJOIN(", ", TRUE, _xlfn._xlws.FILTER('2.1 shorter'!$A$2:$A$192, ('2.1 shorter'!$L$2:$L$192 &lt; '2.1 shorter'!R189) * ('2.1 shorter'!$L$2:$L$192 &gt;= '2.1 shorter'!L189) * ('2.1 shorter'!$A$2:$A$192 &lt;&gt; '2.1 shorter'!A189), "No matches"))</f>
        <v>AS-02, CO-DEV, CR-06, DA-CON-6, EC-01, EG-02, EL-02, GL-MAN-10, GT-03, IS-02 , PM-02 , PY-06</v>
      </c>
    </row>
    <row r="205" spans="1:3" s="34" customFormat="1" ht="30" x14ac:dyDescent="0.25">
      <c r="A205" s="61" t="str">
        <f>'2.1 shorter'!A190</f>
        <v>TI-04</v>
      </c>
      <c r="B205" s="62" t="str" cm="1">
        <f t="array" ref="B205">_xlfn.TEXTJOIN(", ",TRUE,_xlfn._xlws.FILTER('2.1 shorter'!$A$2:$A$192,('2.1 shorter'!$L$2:$L$192 &gt;'2.1 shorter'!Q190)*('2.1 shorter'!$L$2:$L$192 &lt;'2.1 shorter'!L190),"No matches"))</f>
        <v>AS-03, CO-DEV, CR-06, DA-CON-6, DA-PRO-6, DD-05, EL-02, GL-MAN-11, GL-MAN-12, PE-01, PG-02, PI-03, PM-03 , PY-07</v>
      </c>
      <c r="C205" s="63" t="str" cm="1">
        <f t="array" ref="C205">_xlfn.TEXTJOIN(", ", TRUE, _xlfn._xlws.FILTER('2.1 shorter'!$A$2:$A$192, ('2.1 shorter'!$L$2:$L$192 &lt; '2.1 shorter'!R190) * ('2.1 shorter'!$L$2:$L$192 &gt;= '2.1 shorter'!L190) * ('2.1 shorter'!$A$2:$A$192 &lt;&gt; '2.1 shorter'!A190), "No matches"))</f>
        <v>DD-06, EC-02, EG-03, EL-03</v>
      </c>
    </row>
    <row r="206" spans="1:3" s="34" customFormat="1" ht="30" x14ac:dyDescent="0.25">
      <c r="A206" s="61" t="str">
        <f>'2.1 shorter'!A191</f>
        <v>TI-05</v>
      </c>
      <c r="B206" s="62" t="str" cm="1">
        <f t="array" ref="B206">_xlfn.TEXTJOIN(", ",TRUE,_xlfn._xlws.FILTER('2.1 shorter'!$A$2:$A$192,('2.1 shorter'!$L$2:$L$192 &gt;'2.1 shorter'!Q191)*('2.1 shorter'!$L$2:$L$192 &lt;'2.1 shorter'!L191),"No matches"))</f>
        <v>AG-01, AS-04, BI-01, CH-01, CR-07, DA-CON-7, DA-PRO-7, EC-03, EN-ENG-2, GT-04, IS-03 , IT-01 , LS-01, PC-01, PE-02, PG-03, PI-04, PM-04 , SG-SRE-02</v>
      </c>
      <c r="C206" s="63" t="str" cm="1">
        <f t="array" ref="C206">_xlfn.TEXTJOIN(", ", TRUE, _xlfn._xlws.FILTER('2.1 shorter'!$A$2:$A$192, ('2.1 shorter'!$L$2:$L$192 &lt; '2.1 shorter'!R191) * ('2.1 shorter'!$L$2:$L$192 &gt;= '2.1 shorter'!L191) * ('2.1 shorter'!$A$2:$A$192 &lt;&gt; '2.1 shorter'!A191), "No matches"))</f>
        <v>CO-01, CT-FIN-01, CT-EAV-01 , DA-CON-8, DD-07, EG-04, EL-04, EN-SUR-1, LS-02, PI-05, SE-RES-1</v>
      </c>
    </row>
    <row r="207" spans="1:3" s="34" customFormat="1" x14ac:dyDescent="0.25">
      <c r="A207" s="61" t="str">
        <f>'2.1 shorter'!A192</f>
        <v>TI-06</v>
      </c>
      <c r="B207" s="62" t="str" cm="1">
        <f t="array" ref="B207">_xlfn.TEXTJOIN(", ",TRUE,_xlfn._xlws.FILTER('2.1 shorter'!$A$2:$A$192,('2.1 shorter'!$L$2:$L$192 &gt;'2.1 shorter'!Q192)*('2.1 shorter'!$L$2:$L$192 &lt;'2.1 shorter'!L192),"No matches"))</f>
        <v>AG-02, BI-02, CH-02, DD-08, DD-09, EC-04, EG-05, EL-05, GT-05, PC-02, PE-03</v>
      </c>
      <c r="C207" s="63" t="str" cm="1">
        <f t="array" ref="C207">_xlfn.TEXTJOIN(", ", TRUE, _xlfn._xlws.FILTER('2.1 shorter'!$A$2:$A$192, ('2.1 shorter'!$L$2:$L$192 &lt; '2.1 shorter'!R192) * ('2.1 shorter'!$L$2:$L$192 &gt;= '2.1 shorter'!L192) * ('2.1 shorter'!$A$2:$A$192 &lt;&gt; '2.1 shorter'!A192), "No matches"))</f>
        <v>AS-05, CT-EAV-02 , GT-06, IS-04 , IT-02 , LS-03, PG-04, PI-06, PM-05 , SG-SRE-03</v>
      </c>
    </row>
    <row r="208" spans="1:3" x14ac:dyDescent="0.25">
      <c r="A208" s="35"/>
    </row>
    <row r="209" spans="1:3" x14ac:dyDescent="0.25">
      <c r="A209" s="35"/>
    </row>
    <row r="210" spans="1:3" x14ac:dyDescent="0.25">
      <c r="A210" s="35"/>
    </row>
    <row r="211" spans="1:3" x14ac:dyDescent="0.25">
      <c r="A211" s="35"/>
    </row>
    <row r="212" spans="1:3" x14ac:dyDescent="0.25">
      <c r="A212" s="35"/>
    </row>
    <row r="213" spans="1:3" x14ac:dyDescent="0.25">
      <c r="A213" s="35"/>
    </row>
    <row r="214" spans="1:3" x14ac:dyDescent="0.25">
      <c r="A214" s="35"/>
    </row>
    <row r="215" spans="1:3" x14ac:dyDescent="0.25">
      <c r="A215" s="35"/>
    </row>
    <row r="216" spans="1:3" x14ac:dyDescent="0.25">
      <c r="A216" s="35"/>
    </row>
    <row r="217" spans="1:3" x14ac:dyDescent="0.25">
      <c r="A217" s="35"/>
    </row>
    <row r="218" spans="1:3" x14ac:dyDescent="0.25">
      <c r="A218" s="35"/>
    </row>
    <row r="219" spans="1:3" s="38" customFormat="1" x14ac:dyDescent="0.25">
      <c r="A219" s="35"/>
      <c r="B219" s="36"/>
      <c r="C219" s="37"/>
    </row>
    <row r="220" spans="1:3" s="38" customFormat="1" x14ac:dyDescent="0.25">
      <c r="A220" s="35"/>
      <c r="B220" s="36"/>
      <c r="C220" s="37"/>
    </row>
    <row r="221" spans="1:3" s="38" customFormat="1" x14ac:dyDescent="0.25">
      <c r="A221" s="35"/>
      <c r="B221" s="36"/>
      <c r="C221" s="37"/>
    </row>
    <row r="222" spans="1:3" s="38" customFormat="1" x14ac:dyDescent="0.25">
      <c r="A222" s="35"/>
      <c r="B222" s="36"/>
      <c r="C222" s="37"/>
    </row>
    <row r="223" spans="1:3" s="38" customFormat="1" x14ac:dyDescent="0.25">
      <c r="A223" s="35"/>
      <c r="B223" s="36"/>
      <c r="C223" s="37"/>
    </row>
    <row r="224" spans="1:3" s="38" customFormat="1" x14ac:dyDescent="0.25">
      <c r="A224" s="35"/>
      <c r="B224" s="36"/>
      <c r="C224" s="37"/>
    </row>
    <row r="225" spans="1:3" s="38" customFormat="1" x14ac:dyDescent="0.25">
      <c r="A225" s="35"/>
      <c r="B225" s="36"/>
      <c r="C225" s="37"/>
    </row>
    <row r="226" spans="1:3" s="38" customFormat="1" x14ac:dyDescent="0.25">
      <c r="A226" s="35"/>
      <c r="B226" s="36"/>
      <c r="C226" s="37"/>
    </row>
    <row r="227" spans="1:3" s="38" customFormat="1" x14ac:dyDescent="0.25">
      <c r="A227" s="35"/>
      <c r="B227" s="36"/>
      <c r="C227" s="37"/>
    </row>
    <row r="228" spans="1:3" s="38" customFormat="1" x14ac:dyDescent="0.25">
      <c r="A228" s="35"/>
      <c r="B228" s="36"/>
      <c r="C228" s="37"/>
    </row>
    <row r="229" spans="1:3" s="38" customFormat="1" x14ac:dyDescent="0.25">
      <c r="A229" s="35"/>
      <c r="B229" s="36"/>
      <c r="C229" s="37"/>
    </row>
    <row r="230" spans="1:3" s="38" customFormat="1" x14ac:dyDescent="0.25">
      <c r="A230" s="35"/>
      <c r="B230" s="36"/>
      <c r="C230" s="37"/>
    </row>
    <row r="231" spans="1:3" x14ac:dyDescent="0.25">
      <c r="A231" s="35"/>
    </row>
    <row r="232" spans="1:3" x14ac:dyDescent="0.25">
      <c r="A232" s="35"/>
    </row>
    <row r="233" spans="1:3" x14ac:dyDescent="0.25">
      <c r="A233" s="35"/>
    </row>
    <row r="234" spans="1:3" x14ac:dyDescent="0.25">
      <c r="A234" s="35"/>
    </row>
    <row r="235" spans="1:3" x14ac:dyDescent="0.25">
      <c r="A235" s="35"/>
    </row>
    <row r="236" spans="1:3" x14ac:dyDescent="0.25">
      <c r="A236" s="35"/>
    </row>
    <row r="237" spans="1:3" x14ac:dyDescent="0.25">
      <c r="A237" s="35"/>
    </row>
    <row r="238" spans="1:3" x14ac:dyDescent="0.25">
      <c r="A238" s="35"/>
    </row>
    <row r="239" spans="1:3" x14ac:dyDescent="0.25">
      <c r="A239" s="35"/>
    </row>
    <row r="240" spans="1:3" x14ac:dyDescent="0.25">
      <c r="A240" s="35"/>
    </row>
    <row r="241" spans="1:1" x14ac:dyDescent="0.25">
      <c r="A241" s="35"/>
    </row>
    <row r="242" spans="1:1" x14ac:dyDescent="0.25">
      <c r="A242" s="35"/>
    </row>
    <row r="243" spans="1:1" x14ac:dyDescent="0.25">
      <c r="A243" s="35"/>
    </row>
    <row r="244" spans="1:1" x14ac:dyDescent="0.25">
      <c r="A244" s="35"/>
    </row>
    <row r="245" spans="1:1" x14ac:dyDescent="0.25">
      <c r="A245" s="35"/>
    </row>
    <row r="246" spans="1:1" x14ac:dyDescent="0.25">
      <c r="A246" s="35"/>
    </row>
    <row r="247" spans="1:1" x14ac:dyDescent="0.25">
      <c r="A247" s="35"/>
    </row>
    <row r="248" spans="1:1" x14ac:dyDescent="0.25">
      <c r="A248" s="39"/>
    </row>
    <row r="249" spans="1:1" x14ac:dyDescent="0.25">
      <c r="A249" s="35"/>
    </row>
    <row r="250" spans="1:1" x14ac:dyDescent="0.25">
      <c r="A250" s="35"/>
    </row>
    <row r="251" spans="1:1" x14ac:dyDescent="0.25">
      <c r="A251" s="35"/>
    </row>
    <row r="252" spans="1:1" x14ac:dyDescent="0.25">
      <c r="A252" s="35"/>
    </row>
    <row r="253" spans="1:1" x14ac:dyDescent="0.25">
      <c r="A253" s="35"/>
    </row>
    <row r="254" spans="1:1" x14ac:dyDescent="0.25">
      <c r="A254" s="35"/>
    </row>
    <row r="255" spans="1:1" x14ac:dyDescent="0.25">
      <c r="A255" s="35"/>
    </row>
    <row r="256" spans="1:1" x14ac:dyDescent="0.25">
      <c r="A256" s="35"/>
    </row>
    <row r="257" spans="1:1" x14ac:dyDescent="0.25">
      <c r="A257" s="35"/>
    </row>
    <row r="258" spans="1:1" x14ac:dyDescent="0.25">
      <c r="A258" s="35"/>
    </row>
    <row r="259" spans="1:1" x14ac:dyDescent="0.25">
      <c r="A259" s="35"/>
    </row>
    <row r="260" spans="1:1" x14ac:dyDescent="0.25">
      <c r="A260" s="35"/>
    </row>
    <row r="261" spans="1:1" x14ac:dyDescent="0.25">
      <c r="A261" s="35"/>
    </row>
    <row r="262" spans="1:1" x14ac:dyDescent="0.25">
      <c r="A262" s="35"/>
    </row>
    <row r="263" spans="1:1" x14ac:dyDescent="0.25">
      <c r="A263" s="35"/>
    </row>
    <row r="264" spans="1:1" x14ac:dyDescent="0.25">
      <c r="A264" s="35"/>
    </row>
    <row r="265" spans="1:1" x14ac:dyDescent="0.25">
      <c r="A265" s="35"/>
    </row>
    <row r="266" spans="1:1" x14ac:dyDescent="0.25">
      <c r="A266" s="35"/>
    </row>
    <row r="267" spans="1:1" x14ac:dyDescent="0.25">
      <c r="A267" s="35"/>
    </row>
    <row r="268" spans="1:1" x14ac:dyDescent="0.25">
      <c r="A268" s="35"/>
    </row>
    <row r="269" spans="1:1" x14ac:dyDescent="0.25">
      <c r="A269" s="35"/>
    </row>
    <row r="270" spans="1:1" x14ac:dyDescent="0.25">
      <c r="A270" s="35"/>
    </row>
    <row r="271" spans="1:1" x14ac:dyDescent="0.25">
      <c r="A271" s="35"/>
    </row>
    <row r="272" spans="1:1" x14ac:dyDescent="0.25">
      <c r="A272" s="35"/>
    </row>
    <row r="273" spans="1:1" x14ac:dyDescent="0.25">
      <c r="A273" s="35"/>
    </row>
    <row r="274" spans="1:1" x14ac:dyDescent="0.25">
      <c r="A274" s="35"/>
    </row>
    <row r="275" spans="1:1" x14ac:dyDescent="0.25">
      <c r="A275" s="35"/>
    </row>
    <row r="276" spans="1:1" x14ac:dyDescent="0.25">
      <c r="A276" s="35"/>
    </row>
    <row r="277" spans="1:1" x14ac:dyDescent="0.25">
      <c r="A277" s="35"/>
    </row>
    <row r="278" spans="1:1" x14ac:dyDescent="0.25">
      <c r="A278" s="35"/>
    </row>
    <row r="279" spans="1:1" x14ac:dyDescent="0.25">
      <c r="A279" s="35"/>
    </row>
    <row r="280" spans="1:1" x14ac:dyDescent="0.25">
      <c r="A280" s="35"/>
    </row>
    <row r="281" spans="1:1" x14ac:dyDescent="0.25">
      <c r="A281" s="35"/>
    </row>
    <row r="282" spans="1:1" x14ac:dyDescent="0.25">
      <c r="A282" s="35"/>
    </row>
    <row r="283" spans="1:1" x14ac:dyDescent="0.25">
      <c r="A283" s="35"/>
    </row>
    <row r="284" spans="1:1" x14ac:dyDescent="0.25">
      <c r="A284" s="35"/>
    </row>
    <row r="285" spans="1:1" x14ac:dyDescent="0.25">
      <c r="A285" s="35"/>
    </row>
    <row r="286" spans="1:1" x14ac:dyDescent="0.25">
      <c r="A286" s="35"/>
    </row>
    <row r="287" spans="1:1" x14ac:dyDescent="0.25">
      <c r="A287" s="35"/>
    </row>
    <row r="288" spans="1:1" x14ac:dyDescent="0.25">
      <c r="A288" s="35"/>
    </row>
    <row r="289" spans="1:1" x14ac:dyDescent="0.25">
      <c r="A289" s="35"/>
    </row>
    <row r="290" spans="1:1" x14ac:dyDescent="0.25">
      <c r="A290" s="35"/>
    </row>
    <row r="291" spans="1:1" x14ac:dyDescent="0.25">
      <c r="A291" s="35"/>
    </row>
    <row r="292" spans="1:1" x14ac:dyDescent="0.25">
      <c r="A292" s="35"/>
    </row>
    <row r="293" spans="1:1" x14ac:dyDescent="0.25">
      <c r="A293" s="35"/>
    </row>
    <row r="294" spans="1:1" x14ac:dyDescent="0.25">
      <c r="A294" s="35"/>
    </row>
    <row r="295" spans="1:1" x14ac:dyDescent="0.25">
      <c r="A295" s="35"/>
    </row>
    <row r="296" spans="1:1" x14ac:dyDescent="0.25">
      <c r="A296" s="35"/>
    </row>
    <row r="297" spans="1:1" x14ac:dyDescent="0.25">
      <c r="A297" s="35"/>
    </row>
    <row r="298" spans="1:1" x14ac:dyDescent="0.25">
      <c r="A298" s="35"/>
    </row>
    <row r="299" spans="1:1" x14ac:dyDescent="0.25">
      <c r="A299" s="35"/>
    </row>
    <row r="300" spans="1:1" x14ac:dyDescent="0.25">
      <c r="A300" s="35"/>
    </row>
    <row r="301" spans="1:1" x14ac:dyDescent="0.25">
      <c r="A301" s="35"/>
    </row>
    <row r="302" spans="1:1" x14ac:dyDescent="0.25">
      <c r="A302" s="35"/>
    </row>
    <row r="303" spans="1:1" x14ac:dyDescent="0.25">
      <c r="A303" s="35"/>
    </row>
    <row r="304" spans="1:1" x14ac:dyDescent="0.25">
      <c r="A304" s="35"/>
    </row>
    <row r="305" spans="1:1" x14ac:dyDescent="0.25">
      <c r="A305" s="35"/>
    </row>
    <row r="306" spans="1:1" x14ac:dyDescent="0.25">
      <c r="A306" s="35"/>
    </row>
    <row r="307" spans="1:1" x14ac:dyDescent="0.25">
      <c r="A307" s="35"/>
    </row>
    <row r="308" spans="1:1" x14ac:dyDescent="0.25">
      <c r="A308" s="35"/>
    </row>
    <row r="309" spans="1:1" x14ac:dyDescent="0.25">
      <c r="A309" s="35"/>
    </row>
    <row r="310" spans="1:1" x14ac:dyDescent="0.25">
      <c r="A310" s="35"/>
    </row>
    <row r="311" spans="1:1" x14ac:dyDescent="0.25">
      <c r="A311" s="35"/>
    </row>
    <row r="312" spans="1:1" x14ac:dyDescent="0.25">
      <c r="A312" s="35"/>
    </row>
    <row r="313" spans="1:1" x14ac:dyDescent="0.25">
      <c r="A313" s="35"/>
    </row>
    <row r="314" spans="1:1" x14ac:dyDescent="0.25">
      <c r="A314" s="35"/>
    </row>
    <row r="315" spans="1:1" x14ac:dyDescent="0.25">
      <c r="A315" s="35"/>
    </row>
    <row r="316" spans="1:1" x14ac:dyDescent="0.25">
      <c r="A316" s="35"/>
    </row>
    <row r="317" spans="1:1" x14ac:dyDescent="0.25">
      <c r="A317" s="35"/>
    </row>
    <row r="318" spans="1:1" x14ac:dyDescent="0.25">
      <c r="A318" s="35"/>
    </row>
    <row r="319" spans="1:1" x14ac:dyDescent="0.25">
      <c r="A319" s="40"/>
    </row>
    <row r="320" spans="1:1" x14ac:dyDescent="0.25">
      <c r="A320" s="40"/>
    </row>
    <row r="321" spans="1:1" x14ac:dyDescent="0.25">
      <c r="A321" s="40"/>
    </row>
    <row r="322" spans="1:1" x14ac:dyDescent="0.25">
      <c r="A322" s="40"/>
    </row>
    <row r="323" spans="1:1" x14ac:dyDescent="0.25">
      <c r="A323" s="40"/>
    </row>
    <row r="324" spans="1:1" x14ac:dyDescent="0.25">
      <c r="A324" s="40"/>
    </row>
    <row r="325" spans="1:1" x14ac:dyDescent="0.25">
      <c r="A325" s="40"/>
    </row>
    <row r="326" spans="1:1" x14ac:dyDescent="0.25">
      <c r="A326" s="40"/>
    </row>
    <row r="327" spans="1:1" x14ac:dyDescent="0.25">
      <c r="A327" s="40"/>
    </row>
    <row r="328" spans="1:1" x14ac:dyDescent="0.25">
      <c r="A328" s="40"/>
    </row>
    <row r="329" spans="1:1" x14ac:dyDescent="0.25">
      <c r="A329" s="40"/>
    </row>
    <row r="330" spans="1:1" x14ac:dyDescent="0.25">
      <c r="A330" s="40"/>
    </row>
    <row r="331" spans="1:1" x14ac:dyDescent="0.25">
      <c r="A331" s="40"/>
    </row>
    <row r="332" spans="1:1" x14ac:dyDescent="0.25">
      <c r="A332" s="40"/>
    </row>
    <row r="333" spans="1:1" x14ac:dyDescent="0.25">
      <c r="A333" s="40"/>
    </row>
    <row r="334" spans="1:1" x14ac:dyDescent="0.25">
      <c r="A334" s="40"/>
    </row>
    <row r="335" spans="1:1" x14ac:dyDescent="0.25">
      <c r="A335" s="40"/>
    </row>
    <row r="336" spans="1:1" x14ac:dyDescent="0.25">
      <c r="A336" s="40"/>
    </row>
    <row r="337" spans="1:3" s="38" customFormat="1" x14ac:dyDescent="0.25">
      <c r="A337" s="40"/>
      <c r="B337" s="36"/>
      <c r="C337" s="37"/>
    </row>
    <row r="338" spans="1:3" s="38" customFormat="1" x14ac:dyDescent="0.25">
      <c r="A338" s="40"/>
      <c r="B338" s="36"/>
      <c r="C338" s="37"/>
    </row>
    <row r="339" spans="1:3" s="38" customFormat="1" x14ac:dyDescent="0.25">
      <c r="A339" s="40"/>
      <c r="B339" s="36"/>
      <c r="C339" s="37"/>
    </row>
    <row r="340" spans="1:3" s="38" customFormat="1" x14ac:dyDescent="0.25">
      <c r="A340" s="40"/>
      <c r="B340" s="36"/>
      <c r="C340" s="37"/>
    </row>
    <row r="341" spans="1:3" s="38" customFormat="1" x14ac:dyDescent="0.25">
      <c r="A341" s="40"/>
      <c r="B341" s="36"/>
      <c r="C341" s="37"/>
    </row>
    <row r="342" spans="1:3" s="38" customFormat="1" x14ac:dyDescent="0.25">
      <c r="A342" s="40"/>
      <c r="B342" s="36"/>
      <c r="C342" s="37"/>
    </row>
    <row r="343" spans="1:3" s="38" customFormat="1" x14ac:dyDescent="0.25">
      <c r="A343" s="40"/>
      <c r="B343" s="36"/>
      <c r="C343" s="37"/>
    </row>
    <row r="344" spans="1:3" s="38" customFormat="1" x14ac:dyDescent="0.25">
      <c r="A344" s="40"/>
      <c r="B344" s="36"/>
      <c r="C344" s="37"/>
    </row>
    <row r="345" spans="1:3" s="38" customFormat="1" x14ac:dyDescent="0.25">
      <c r="A345" s="40"/>
      <c r="B345" s="36"/>
      <c r="C345" s="37"/>
    </row>
    <row r="346" spans="1:3" s="38" customFormat="1" x14ac:dyDescent="0.25">
      <c r="A346" s="40"/>
      <c r="B346" s="36"/>
      <c r="C346" s="37"/>
    </row>
    <row r="347" spans="1:3" s="38" customFormat="1" x14ac:dyDescent="0.25">
      <c r="A347" s="40"/>
      <c r="B347" s="36"/>
      <c r="C347" s="37"/>
    </row>
    <row r="348" spans="1:3" s="38" customFormat="1" x14ac:dyDescent="0.25">
      <c r="A348" s="40"/>
      <c r="B348" s="36"/>
      <c r="C348" s="37"/>
    </row>
    <row r="349" spans="1:3" x14ac:dyDescent="0.25">
      <c r="A349" s="40"/>
    </row>
    <row r="350" spans="1:3" x14ac:dyDescent="0.25">
      <c r="A350" s="40"/>
    </row>
    <row r="351" spans="1:3" x14ac:dyDescent="0.25">
      <c r="A351" s="40"/>
    </row>
    <row r="352" spans="1:3" x14ac:dyDescent="0.25">
      <c r="A352" s="40"/>
    </row>
    <row r="353" spans="1:1" x14ac:dyDescent="0.25">
      <c r="A353" s="40"/>
    </row>
    <row r="354" spans="1:1" x14ac:dyDescent="0.25">
      <c r="A354" s="40"/>
    </row>
    <row r="355" spans="1:1" x14ac:dyDescent="0.25">
      <c r="A355" s="40"/>
    </row>
    <row r="356" spans="1:1" x14ac:dyDescent="0.25">
      <c r="A356" s="40"/>
    </row>
    <row r="357" spans="1:1" x14ac:dyDescent="0.25">
      <c r="A357" s="40"/>
    </row>
    <row r="358" spans="1:1" x14ac:dyDescent="0.25">
      <c r="A358" s="40"/>
    </row>
    <row r="359" spans="1:1" x14ac:dyDescent="0.25">
      <c r="A359" s="40"/>
    </row>
    <row r="360" spans="1:1" x14ac:dyDescent="0.25">
      <c r="A360" s="40"/>
    </row>
    <row r="361" spans="1:1" x14ac:dyDescent="0.25">
      <c r="A361" s="40"/>
    </row>
    <row r="362" spans="1:1" x14ac:dyDescent="0.25">
      <c r="A362" s="40"/>
    </row>
    <row r="363" spans="1:1" x14ac:dyDescent="0.25">
      <c r="A363" s="40"/>
    </row>
    <row r="364" spans="1:1" x14ac:dyDescent="0.25">
      <c r="A364" s="40"/>
    </row>
    <row r="365" spans="1:1" x14ac:dyDescent="0.25">
      <c r="A365" s="35"/>
    </row>
    <row r="366" spans="1:1" x14ac:dyDescent="0.25">
      <c r="A366" s="35"/>
    </row>
    <row r="367" spans="1:1" x14ac:dyDescent="0.25">
      <c r="A367" s="35"/>
    </row>
    <row r="368" spans="1:1" x14ac:dyDescent="0.25">
      <c r="A368" s="35"/>
    </row>
    <row r="369" spans="1:1" x14ac:dyDescent="0.25">
      <c r="A369" s="35"/>
    </row>
    <row r="370" spans="1:1" x14ac:dyDescent="0.25">
      <c r="A370" s="35"/>
    </row>
    <row r="371" spans="1:1" x14ac:dyDescent="0.25">
      <c r="A371" s="35"/>
    </row>
    <row r="372" spans="1:1" x14ac:dyDescent="0.25">
      <c r="A372" s="35"/>
    </row>
    <row r="373" spans="1:1" x14ac:dyDescent="0.25">
      <c r="A373" s="35"/>
    </row>
    <row r="374" spans="1:1" x14ac:dyDescent="0.25">
      <c r="A374" s="35"/>
    </row>
    <row r="375" spans="1:1" x14ac:dyDescent="0.25">
      <c r="A375" s="35"/>
    </row>
    <row r="376" spans="1:1" x14ac:dyDescent="0.25">
      <c r="A376" s="35"/>
    </row>
    <row r="377" spans="1:1" x14ac:dyDescent="0.25">
      <c r="A377" s="35"/>
    </row>
    <row r="378" spans="1:1" x14ac:dyDescent="0.25">
      <c r="A378" s="35"/>
    </row>
    <row r="379" spans="1:1" x14ac:dyDescent="0.25">
      <c r="A379" s="35"/>
    </row>
    <row r="380" spans="1:1" x14ac:dyDescent="0.25">
      <c r="A380" s="35"/>
    </row>
    <row r="381" spans="1:1" x14ac:dyDescent="0.25">
      <c r="A381" s="35"/>
    </row>
    <row r="382" spans="1:1" x14ac:dyDescent="0.25">
      <c r="A382" s="35"/>
    </row>
    <row r="383" spans="1:1" x14ac:dyDescent="0.25">
      <c r="A383" s="35"/>
    </row>
    <row r="384" spans="1:1" x14ac:dyDescent="0.25">
      <c r="A384" s="35"/>
    </row>
    <row r="385" spans="1:1" x14ac:dyDescent="0.25">
      <c r="A385" s="35"/>
    </row>
    <row r="386" spans="1:1" x14ac:dyDescent="0.25">
      <c r="A386" s="35"/>
    </row>
    <row r="387" spans="1:1" x14ac:dyDescent="0.25">
      <c r="A387" s="35"/>
    </row>
    <row r="388" spans="1:1" x14ac:dyDescent="0.25">
      <c r="A388" s="35"/>
    </row>
    <row r="389" spans="1:1" x14ac:dyDescent="0.25">
      <c r="A389" s="35"/>
    </row>
    <row r="390" spans="1:1" x14ac:dyDescent="0.25">
      <c r="A390" s="35"/>
    </row>
    <row r="391" spans="1:1" x14ac:dyDescent="0.25">
      <c r="A391" s="35"/>
    </row>
    <row r="392" spans="1:1" x14ac:dyDescent="0.25">
      <c r="A392" s="35"/>
    </row>
    <row r="393" spans="1:1" x14ac:dyDescent="0.25">
      <c r="A393" s="35"/>
    </row>
    <row r="394" spans="1:1" x14ac:dyDescent="0.25">
      <c r="A394" s="35"/>
    </row>
    <row r="395" spans="1:1" x14ac:dyDescent="0.25">
      <c r="A395" s="35"/>
    </row>
    <row r="396" spans="1:1" x14ac:dyDescent="0.25">
      <c r="A396" s="35"/>
    </row>
    <row r="397" spans="1:1" x14ac:dyDescent="0.25">
      <c r="A397" s="35"/>
    </row>
    <row r="398" spans="1:1" x14ac:dyDescent="0.25">
      <c r="A398" s="35"/>
    </row>
    <row r="399" spans="1:1" x14ac:dyDescent="0.25">
      <c r="A399" s="35"/>
    </row>
    <row r="400" spans="1:1" x14ac:dyDescent="0.25">
      <c r="A400" s="35"/>
    </row>
    <row r="401" spans="1:1" x14ac:dyDescent="0.25">
      <c r="A401" s="35"/>
    </row>
    <row r="402" spans="1:1" x14ac:dyDescent="0.25">
      <c r="A402" s="35"/>
    </row>
    <row r="403" spans="1:1" x14ac:dyDescent="0.25">
      <c r="A403" s="35"/>
    </row>
    <row r="404" spans="1:1" x14ac:dyDescent="0.25">
      <c r="A404" s="35"/>
    </row>
    <row r="405" spans="1:1" x14ac:dyDescent="0.25">
      <c r="A405" s="35"/>
    </row>
    <row r="406" spans="1:1" x14ac:dyDescent="0.25">
      <c r="A406" s="35"/>
    </row>
    <row r="407" spans="1:1" x14ac:dyDescent="0.25">
      <c r="A407" s="35"/>
    </row>
    <row r="408" spans="1:1" x14ac:dyDescent="0.25">
      <c r="A408" s="35"/>
    </row>
    <row r="409" spans="1:1" x14ac:dyDescent="0.25">
      <c r="A409" s="35"/>
    </row>
    <row r="410" spans="1:1" x14ac:dyDescent="0.25">
      <c r="A410" s="35"/>
    </row>
    <row r="411" spans="1:1" x14ac:dyDescent="0.25">
      <c r="A411" s="35"/>
    </row>
    <row r="412" spans="1:1" x14ac:dyDescent="0.25">
      <c r="A412" s="35"/>
    </row>
    <row r="413" spans="1:1" x14ac:dyDescent="0.25">
      <c r="A413" s="35"/>
    </row>
  </sheetData>
  <conditionalFormatting sqref="A17:A247">
    <cfRule type="expression" dxfId="2" priority="2">
      <formula>"Q4:Q38&lt;=:68373"</formula>
    </cfRule>
  </conditionalFormatting>
  <conditionalFormatting sqref="A249:A318 A365:A413">
    <cfRule type="expression" dxfId="1" priority="1">
      <formula>"Q4:Q38&lt;=:68373"</formula>
    </cfRule>
  </conditionalFormatting>
  <pageMargins left="0.7" right="0.7" top="0.75" bottom="0.75" header="0.3" footer="0.3"/>
  <headerFooter>
    <oddHeader>&amp;R&amp;"Aptos"&amp;12&amp;K000000 Protected B | Protégé B&amp;1#_x000D_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91348-42D4-482E-AD0A-1F8C4D4AA42A}">
  <sheetPr codeName="Sheet4"/>
  <dimension ref="A1:XFB102"/>
  <sheetViews>
    <sheetView showGridLines="0" zoomScaleNormal="100" workbookViewId="0">
      <pane ySplit="3" topLeftCell="A4" activePane="bottomLeft" state="frozen"/>
      <selection pane="bottomLeft"/>
    </sheetView>
  </sheetViews>
  <sheetFormatPr defaultColWidth="0" defaultRowHeight="15" zeroHeight="1" x14ac:dyDescent="0.25"/>
  <cols>
    <col min="1" max="1" width="0.5703125" customWidth="1"/>
    <col min="2" max="2" width="97" customWidth="1"/>
    <col min="3" max="3" width="0.140625" hidden="1" customWidth="1"/>
    <col min="4" max="16382" width="9" hidden="1"/>
    <col min="16383" max="16383" width="0.42578125" customWidth="1"/>
    <col min="16384" max="16384" width="0.140625" customWidth="1"/>
  </cols>
  <sheetData>
    <row r="1" spans="1:2" ht="20.25" thickBot="1" x14ac:dyDescent="0.35">
      <c r="A1" s="135" t="s">
        <v>24</v>
      </c>
      <c r="B1" s="135" t="s">
        <v>25</v>
      </c>
    </row>
    <row r="2" spans="1:2" ht="15.75" thickTop="1" x14ac:dyDescent="0.25">
      <c r="B2" s="13" t="s">
        <v>26</v>
      </c>
    </row>
    <row r="3" spans="1:2" ht="21.6" customHeight="1" x14ac:dyDescent="0.25">
      <c r="B3" t="s">
        <v>27</v>
      </c>
    </row>
    <row r="4" spans="1:2" x14ac:dyDescent="0.25">
      <c r="B4" t="s">
        <v>28</v>
      </c>
    </row>
    <row r="5" spans="1:2" x14ac:dyDescent="0.25">
      <c r="B5" t="s">
        <v>29</v>
      </c>
    </row>
    <row r="6" spans="1:2" x14ac:dyDescent="0.25">
      <c r="B6" t="s">
        <v>30</v>
      </c>
    </row>
    <row r="7" spans="1:2" x14ac:dyDescent="0.25">
      <c r="B7" t="s">
        <v>31</v>
      </c>
    </row>
    <row r="8" spans="1:2" x14ac:dyDescent="0.25">
      <c r="B8" t="s">
        <v>32</v>
      </c>
    </row>
    <row r="9" spans="1:2" x14ac:dyDescent="0.25">
      <c r="B9" t="s">
        <v>33</v>
      </c>
    </row>
    <row r="10" spans="1:2" x14ac:dyDescent="0.25">
      <c r="B10" t="s">
        <v>34</v>
      </c>
    </row>
    <row r="11" spans="1:2" x14ac:dyDescent="0.25">
      <c r="B11" t="s">
        <v>35</v>
      </c>
    </row>
    <row r="12" spans="1:2" x14ac:dyDescent="0.25">
      <c r="B12" t="s">
        <v>36</v>
      </c>
    </row>
    <row r="13" spans="1:2" x14ac:dyDescent="0.25">
      <c r="B13" t="s">
        <v>37</v>
      </c>
    </row>
    <row r="14" spans="1:2" x14ac:dyDescent="0.25">
      <c r="B14" t="s">
        <v>38</v>
      </c>
    </row>
    <row r="15" spans="1:2" x14ac:dyDescent="0.25">
      <c r="B15" t="s">
        <v>39</v>
      </c>
    </row>
    <row r="16" spans="1:2" x14ac:dyDescent="0.25">
      <c r="B16" t="s">
        <v>40</v>
      </c>
    </row>
    <row r="17" spans="2:2" x14ac:dyDescent="0.25">
      <c r="B17" t="s">
        <v>41</v>
      </c>
    </row>
    <row r="18" spans="2:2" x14ac:dyDescent="0.25">
      <c r="B18" t="s">
        <v>42</v>
      </c>
    </row>
    <row r="19" spans="2:2" x14ac:dyDescent="0.25">
      <c r="B19" t="s">
        <v>43</v>
      </c>
    </row>
    <row r="20" spans="2:2" x14ac:dyDescent="0.25">
      <c r="B20" t="s">
        <v>44</v>
      </c>
    </row>
    <row r="21" spans="2:2" x14ac:dyDescent="0.25">
      <c r="B21" t="s">
        <v>45</v>
      </c>
    </row>
    <row r="22" spans="2:2" x14ac:dyDescent="0.25">
      <c r="B22" t="s">
        <v>46</v>
      </c>
    </row>
    <row r="23" spans="2:2" x14ac:dyDescent="0.25">
      <c r="B23" t="s">
        <v>47</v>
      </c>
    </row>
    <row r="24" spans="2:2" x14ac:dyDescent="0.25">
      <c r="B24" t="s">
        <v>48</v>
      </c>
    </row>
    <row r="25" spans="2:2" x14ac:dyDescent="0.25">
      <c r="B25" t="s">
        <v>49</v>
      </c>
    </row>
    <row r="26" spans="2:2" x14ac:dyDescent="0.25">
      <c r="B26" t="s">
        <v>50</v>
      </c>
    </row>
    <row r="27" spans="2:2" x14ac:dyDescent="0.25">
      <c r="B27" t="s">
        <v>51</v>
      </c>
    </row>
    <row r="28" spans="2:2" x14ac:dyDescent="0.25">
      <c r="B28" t="s">
        <v>52</v>
      </c>
    </row>
    <row r="29" spans="2:2" x14ac:dyDescent="0.25">
      <c r="B29" t="s">
        <v>53</v>
      </c>
    </row>
    <row r="30" spans="2:2" x14ac:dyDescent="0.25">
      <c r="B30" t="s">
        <v>54</v>
      </c>
    </row>
    <row r="31" spans="2:2" x14ac:dyDescent="0.25">
      <c r="B31" t="s">
        <v>55</v>
      </c>
    </row>
    <row r="32" spans="2:2" x14ac:dyDescent="0.25">
      <c r="B32" t="s">
        <v>56</v>
      </c>
    </row>
    <row r="33" spans="2:2" x14ac:dyDescent="0.25">
      <c r="B33" t="s">
        <v>57</v>
      </c>
    </row>
    <row r="34" spans="2:2" x14ac:dyDescent="0.25">
      <c r="B34" t="s">
        <v>58</v>
      </c>
    </row>
    <row r="35" spans="2:2" x14ac:dyDescent="0.25">
      <c r="B35" t="s">
        <v>59</v>
      </c>
    </row>
    <row r="36" spans="2:2" x14ac:dyDescent="0.25">
      <c r="B36" t="s">
        <v>60</v>
      </c>
    </row>
    <row r="37" spans="2:2" x14ac:dyDescent="0.25">
      <c r="B37" t="s">
        <v>61</v>
      </c>
    </row>
    <row r="38" spans="2:2" x14ac:dyDescent="0.25">
      <c r="B38" t="s">
        <v>62</v>
      </c>
    </row>
    <row r="39" spans="2:2" x14ac:dyDescent="0.25">
      <c r="B39" t="s">
        <v>63</v>
      </c>
    </row>
    <row r="40" spans="2:2" x14ac:dyDescent="0.25">
      <c r="B40" t="s">
        <v>64</v>
      </c>
    </row>
    <row r="41" spans="2:2" x14ac:dyDescent="0.25">
      <c r="B41" t="s">
        <v>65</v>
      </c>
    </row>
    <row r="42" spans="2:2" x14ac:dyDescent="0.25">
      <c r="B42" t="s">
        <v>66</v>
      </c>
    </row>
    <row r="43" spans="2:2" x14ac:dyDescent="0.25">
      <c r="B43" t="s">
        <v>67</v>
      </c>
    </row>
    <row r="44" spans="2:2" x14ac:dyDescent="0.25">
      <c r="B44" t="s">
        <v>68</v>
      </c>
    </row>
    <row r="45" spans="2:2" x14ac:dyDescent="0.25">
      <c r="B45" t="s">
        <v>69</v>
      </c>
    </row>
    <row r="46" spans="2:2" x14ac:dyDescent="0.25">
      <c r="B46" t="s">
        <v>70</v>
      </c>
    </row>
    <row r="47" spans="2:2" x14ac:dyDescent="0.25">
      <c r="B47" t="s">
        <v>71</v>
      </c>
    </row>
    <row r="48" spans="2:2" x14ac:dyDescent="0.25">
      <c r="B48" t="s">
        <v>72</v>
      </c>
    </row>
    <row r="49" spans="2:2" x14ac:dyDescent="0.25">
      <c r="B49" t="s">
        <v>73</v>
      </c>
    </row>
    <row r="50" spans="2:2" x14ac:dyDescent="0.25">
      <c r="B50" t="s">
        <v>74</v>
      </c>
    </row>
    <row r="51" spans="2:2" x14ac:dyDescent="0.25">
      <c r="B51" t="s">
        <v>75</v>
      </c>
    </row>
    <row r="52" spans="2:2" x14ac:dyDescent="0.25">
      <c r="B52" t="s">
        <v>76</v>
      </c>
    </row>
    <row r="53" spans="2:2" x14ac:dyDescent="0.25">
      <c r="B53" t="s">
        <v>77</v>
      </c>
    </row>
    <row r="54" spans="2:2" x14ac:dyDescent="0.25">
      <c r="B54" t="s">
        <v>78</v>
      </c>
    </row>
    <row r="55" spans="2:2" x14ac:dyDescent="0.25">
      <c r="B55" t="s">
        <v>79</v>
      </c>
    </row>
    <row r="56" spans="2:2" x14ac:dyDescent="0.25">
      <c r="B56" t="s">
        <v>80</v>
      </c>
    </row>
    <row r="57" spans="2:2" x14ac:dyDescent="0.25">
      <c r="B57" t="s">
        <v>81</v>
      </c>
    </row>
    <row r="58" spans="2:2" x14ac:dyDescent="0.25">
      <c r="B58" t="s">
        <v>82</v>
      </c>
    </row>
    <row r="59" spans="2:2" x14ac:dyDescent="0.25">
      <c r="B59" t="s">
        <v>83</v>
      </c>
    </row>
    <row r="60" spans="2:2" x14ac:dyDescent="0.25">
      <c r="B60" t="s">
        <v>84</v>
      </c>
    </row>
    <row r="61" spans="2:2" x14ac:dyDescent="0.25">
      <c r="B61" t="s">
        <v>85</v>
      </c>
    </row>
    <row r="62" spans="2:2" x14ac:dyDescent="0.25">
      <c r="B62" t="s">
        <v>86</v>
      </c>
    </row>
    <row r="63" spans="2:2" x14ac:dyDescent="0.25">
      <c r="B63" t="s">
        <v>87</v>
      </c>
    </row>
    <row r="64" spans="2:2" x14ac:dyDescent="0.25">
      <c r="B64" t="s">
        <v>88</v>
      </c>
    </row>
    <row r="65" spans="2:2" x14ac:dyDescent="0.25">
      <c r="B65" t="s">
        <v>89</v>
      </c>
    </row>
    <row r="66" spans="2:2" x14ac:dyDescent="0.25">
      <c r="B66" t="s">
        <v>90</v>
      </c>
    </row>
    <row r="67" spans="2:2" x14ac:dyDescent="0.25">
      <c r="B67" t="s">
        <v>91</v>
      </c>
    </row>
    <row r="68" spans="2:2" x14ac:dyDescent="0.25">
      <c r="B68" t="s">
        <v>92</v>
      </c>
    </row>
    <row r="69" spans="2:2" x14ac:dyDescent="0.25">
      <c r="B69" t="s">
        <v>93</v>
      </c>
    </row>
    <row r="70" spans="2:2" x14ac:dyDescent="0.25">
      <c r="B70" t="s">
        <v>94</v>
      </c>
    </row>
    <row r="71" spans="2:2" x14ac:dyDescent="0.25">
      <c r="B71" t="s">
        <v>95</v>
      </c>
    </row>
    <row r="72" spans="2:2" x14ac:dyDescent="0.25">
      <c r="B72" t="s">
        <v>96</v>
      </c>
    </row>
    <row r="73" spans="2:2" x14ac:dyDescent="0.25">
      <c r="B73" t="s">
        <v>97</v>
      </c>
    </row>
    <row r="74" spans="2:2" x14ac:dyDescent="0.25">
      <c r="B74" t="s">
        <v>98</v>
      </c>
    </row>
    <row r="75" spans="2:2" x14ac:dyDescent="0.25">
      <c r="B75" t="s">
        <v>99</v>
      </c>
    </row>
    <row r="76" spans="2:2" x14ac:dyDescent="0.25">
      <c r="B76" t="s">
        <v>100</v>
      </c>
    </row>
    <row r="77" spans="2:2" x14ac:dyDescent="0.25">
      <c r="B77" t="s">
        <v>101</v>
      </c>
    </row>
    <row r="78" spans="2:2" x14ac:dyDescent="0.25">
      <c r="B78" t="s">
        <v>102</v>
      </c>
    </row>
    <row r="79" spans="2:2" x14ac:dyDescent="0.25">
      <c r="B79" t="s">
        <v>103</v>
      </c>
    </row>
    <row r="80" spans="2:2" x14ac:dyDescent="0.25">
      <c r="B80" t="s">
        <v>104</v>
      </c>
    </row>
    <row r="81" spans="2:2" x14ac:dyDescent="0.25">
      <c r="B81" t="s">
        <v>105</v>
      </c>
    </row>
    <row r="82" spans="2:2" x14ac:dyDescent="0.25">
      <c r="B82" t="s">
        <v>106</v>
      </c>
    </row>
    <row r="83" spans="2:2" x14ac:dyDescent="0.25">
      <c r="B83" t="s">
        <v>107</v>
      </c>
    </row>
    <row r="84" spans="2:2" x14ac:dyDescent="0.25">
      <c r="B84" t="s">
        <v>108</v>
      </c>
    </row>
    <row r="85" spans="2:2" x14ac:dyDescent="0.25">
      <c r="B85" t="s">
        <v>109</v>
      </c>
    </row>
    <row r="86" spans="2:2" x14ac:dyDescent="0.25">
      <c r="B86" t="s">
        <v>110</v>
      </c>
    </row>
    <row r="87" spans="2:2" x14ac:dyDescent="0.25">
      <c r="B87" t="s">
        <v>111</v>
      </c>
    </row>
    <row r="88" spans="2:2" x14ac:dyDescent="0.25">
      <c r="B88" t="s">
        <v>112</v>
      </c>
    </row>
    <row r="89" spans="2:2" x14ac:dyDescent="0.25">
      <c r="B89" t="s">
        <v>113</v>
      </c>
    </row>
    <row r="90" spans="2:2" x14ac:dyDescent="0.25">
      <c r="B90" t="s">
        <v>114</v>
      </c>
    </row>
    <row r="91" spans="2:2" x14ac:dyDescent="0.25">
      <c r="B91" t="s">
        <v>115</v>
      </c>
    </row>
    <row r="92" spans="2:2" ht="7.15" customHeight="1" x14ac:dyDescent="0.25"/>
    <row r="101" spans="2:2" ht="15.75" hidden="1" x14ac:dyDescent="0.3">
      <c r="B101" s="52"/>
    </row>
    <row r="102" spans="2:2" ht="15.75" hidden="1" x14ac:dyDescent="0.3">
      <c r="B102" s="52"/>
    </row>
  </sheetData>
  <sheetProtection algorithmName="SHA-512" hashValue="RKktfAE1I0fJWaz1uTJIeOwjQTNUfjiQ1Jk8sPqarXgVKxfeKiM3ZP4VZ9Prs0/JtqROtxtEKhxWtx7hGNC3wg==" saltValue="yiSZvIwogoiFoU1dYh0kWQ==" spinCount="100000" sheet="1" objects="1" scenarios="1"/>
  <hyperlinks>
    <hyperlink ref="B2" r:id="rId1" display="https://www.canada.ca/fr/secretariat-conseil-tresor/services/remuneration/taux-remuneration/taux-remuneration-employes-fonction-publique.html" xr:uid="{705C038B-BAA9-4836-8AB6-F46E79505C05}"/>
  </hyperlinks>
  <pageMargins left="0.70866141732283472" right="0.70866141732283472" top="0.74803149606299213" bottom="0.74803149606299213" header="0.31496062992125984" footer="0.31496062992125984"/>
  <headerFooter>
    <oddHeader xml:space="preserve">&amp;L&amp;A&amp;R&amp;"Aptos"&amp;12&amp;K000000 Protected B | Protégé B&amp;1#_x000D_&amp;"Aptos Narrow"&amp;11&amp;K000000&amp;"Aptos Narrow"&amp;11&amp;K000000&amp;"Aptos Narrow"&amp;11&amp;K000000&amp;K0000FFPROTECTED B / PROTÉGÉ B
Cabinet Confidences / Renseignements confidentiels du Cabinet
</oddHeader>
    <oddFooter>&amp;C&amp;P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3348-E779-4022-9A44-A4C079DE7BE8}">
  <sheetPr codeName="Sheet5"/>
  <dimension ref="A1:O1298"/>
  <sheetViews>
    <sheetView showGridLines="0" zoomScale="85" zoomScaleNormal="85" zoomScaleSheetLayoutView="40" workbookViewId="0">
      <selection activeCell="C5" sqref="C5"/>
    </sheetView>
  </sheetViews>
  <sheetFormatPr defaultColWidth="7.42578125" defaultRowHeight="15.75" x14ac:dyDescent="0.25"/>
  <cols>
    <col min="1" max="1" width="30.85546875" style="29" customWidth="1"/>
    <col min="2" max="2" width="122.85546875" style="31" customWidth="1"/>
    <col min="3" max="3" width="122.85546875" style="30" customWidth="1"/>
    <col min="5" max="5" width="7.42578125" style="32" customWidth="1"/>
    <col min="6" max="6" width="6.28515625" style="32" customWidth="1"/>
    <col min="7" max="16" width="7.42578125" style="32" customWidth="1"/>
    <col min="17" max="16381" width="7.42578125" style="32" bestFit="1" customWidth="1"/>
    <col min="16382" max="16384" width="7.42578125" style="32"/>
  </cols>
  <sheetData>
    <row r="1" spans="1:15" ht="31.5" x14ac:dyDescent="0.25">
      <c r="A1" s="64" t="s">
        <v>21</v>
      </c>
      <c r="B1" s="128" t="s">
        <v>23</v>
      </c>
      <c r="C1" s="127" t="s">
        <v>1682</v>
      </c>
      <c r="E1" s="33"/>
      <c r="F1" s="33"/>
      <c r="G1" s="33"/>
      <c r="H1" s="33"/>
      <c r="I1" s="33"/>
      <c r="J1" s="33"/>
      <c r="K1" s="33"/>
      <c r="L1" s="33"/>
      <c r="M1" s="33"/>
      <c r="N1" s="33"/>
      <c r="O1" s="33"/>
    </row>
    <row r="2" spans="1:15" ht="45" x14ac:dyDescent="0.25">
      <c r="A2" s="61" t="str">
        <f>'5. Données salariales brutes'!A2</f>
        <v>AC-01</v>
      </c>
      <c r="B2" s="130" t="str" cm="1">
        <f t="array" ref="B2">_xlfn.TEXTJOIN(", ", TRUE, _xlfn._xlws.FILTER('5. Données salariales brutes'!$A$2:$A$1297, ('5. Données salariales brutes'!$C$2:$C$1297 &lt; '5. Données salariales brutes'!D2) * ('5. Données salariales brutes'!$C$2:$C$1297 &gt;= '5. Données salariales brutes'!C2) * ('5. Données salariales brutes'!$A$2:$A$1297 &lt;&gt; '5. Données salariales brutes'!A2), "No matches"))</f>
        <v>AO-CAI-04, AO-HPS-03, AR-06, CT-EAV-06 , EC-08, EN-ENG-05, FB-8, FS-04, MA-07, PM-MCO-04, PS-5, SE-RES-4, SO-INS-02, SO-MAO-11, VM-5</v>
      </c>
      <c r="C2" s="129" t="str" cm="1">
        <f t="array" ref="C2">_xlfn.TEXTJOIN(", ",TRUE,_xlfn._xlws.FILTER('5. Données salariales brutes'!$A$2:$A$1297,('5. Données salariales brutes'!$C$2:$C$1297 &gt;'5. Données salariales brutes'!E2)*('5. Données salariales brutes'!$C$2:$C$1297 &lt;'5. Données salariales brutes'!C2),"No matches"))</f>
        <v>AG-05, AO-CAI-03, AO-HPS-02, BI-05, CH-05, CO-04, CT-FIN-04 , CT-EAV-05 , DE-02, DS-4, EC-07, EN-SUR-04, MA-06, MT-07, NU-CHN-7, NU-CHN-8, NU-HOS-7, NU-HOS-8, PC-05, PH-03, SE-REM-1, SE-RES-3, SG-PAT-06, SG-PAT-07, SG-SRE-08, TI-08 Aviation, VM-4</v>
      </c>
    </row>
    <row r="3" spans="1:15" x14ac:dyDescent="0.25">
      <c r="A3" s="61" t="str">
        <f>'5. Données salariales brutes'!A3</f>
        <v>AC-02</v>
      </c>
      <c r="B3" s="130" t="str" cm="1">
        <f t="array" ref="B3">_xlfn.TEXTJOIN(", ", TRUE, _xlfn._xlws.FILTER('5. Données salariales brutes'!$A$2:$A$1297, ('5. Données salariales brutes'!$C$2:$C$1297 &lt; '5. Données salariales brutes'!D3) * ('5. Données salariales brutes'!$C$2:$C$1297 &gt;= '5. Données salariales brutes'!C3) * ('5. Données salariales brutes'!$A$2:$A$1297 &lt;&gt; '5. Données salariales brutes'!A3), "No matches"))</f>
        <v>AO-ETP-01, EN-SUR-06</v>
      </c>
      <c r="C3" s="129" t="str" cm="1">
        <f t="array" ref="C3">_xlfn.TEXTJOIN(", ",TRUE,_xlfn._xlws.FILTER('5. Données salariales brutes'!$A$2:$A$1297,('5. Données salariales brutes'!$C$2:$C$1297 &gt;'5. Données salariales brutes'!E3)*('5. Données salariales brutes'!$C$2:$C$1297 &lt;'5. Données salariales brutes'!C3),"No matches"))</f>
        <v>AO-CAI-05, AR-07, DS-6, EN-ENG-06, IT-05, SE-RES-5, SO-MAO-12</v>
      </c>
    </row>
    <row r="4" spans="1:15" x14ac:dyDescent="0.25">
      <c r="A4" s="61" t="str">
        <f>'5. Données salariales brutes'!A4</f>
        <v>AC-03</v>
      </c>
      <c r="B4" s="130" t="str" cm="1">
        <f t="array" ref="B4">_xlfn.TEXTJOIN(", ", TRUE, _xlfn._xlws.FILTER('5. Données salariales brutes'!$A$2:$A$1297, ('5. Données salariales brutes'!$C$2:$C$1297 &lt; '5. Données salariales brutes'!D4) * ('5. Données salariales brutes'!$C$2:$C$1297 &gt;= '5. Données salariales brutes'!C4) * ('5. Données salariales brutes'!$A$2:$A$1297 &lt;&gt; '5. Données salariales brutes'!A4), "No matches"))</f>
        <v>LP-02</v>
      </c>
      <c r="C4" s="129" t="str" cm="1">
        <f t="array" ref="C4">_xlfn.TEXTJOIN(", ",TRUE,_xlfn._xlws.FILTER('5. Données salariales brutes'!$A$2:$A$1297,('5. Données salariales brutes'!$C$2:$C$1297 &gt;'5. Données salariales brutes'!E4)*('5. Données salariales brutes'!$C$2:$C$1297 &lt;'5. Données salariales brutes'!C4),"No matches"))</f>
        <v>MD-MOF-1</v>
      </c>
    </row>
    <row r="5" spans="1:15" ht="285" x14ac:dyDescent="0.25">
      <c r="A5" s="61" t="str">
        <f>'5. Données salariales brutes'!A5</f>
        <v>AG-01</v>
      </c>
      <c r="B5" s="130" t="str" cm="1">
        <f t="array" ref="B5">_xlfn.TEXTJOIN(", ", TRUE, _xlfn._xlws.FILTER('5. Données salariales brutes'!$A$2:$A$1297, ('5. Données salariales brutes'!$C$2:$C$1297 &lt; '5. Données salariales brutes'!D5) * ('5. Données salariales brutes'!$C$2:$C$1297 &gt;= '5. Données salariales brutes'!C5) * ('5. Données salariales brutes'!$A$2:$A$1297 &lt;&gt; '5. Données salariales brutes'!A5), "No matches"))</f>
        <v>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5" s="129" t="str" cm="1">
        <f t="array" ref="C5">_xlfn.TEXTJOIN(", ",TRUE,_xlfn._xlws.FILTER('5. Données salariales brutes'!$A$2:$A$1297,('5. Données salariales brutes'!$C$2:$C$1297 &gt;'5. Données salariales brutes'!E5)*('5. Données salariales brutes'!$C$2:$C$1297 &lt;'5. Données salariales brutes'!C5),"No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6" spans="1:15" ht="210" x14ac:dyDescent="0.25">
      <c r="A6" s="61" t="str">
        <f>'5. Données salariales brutes'!A6</f>
        <v>AG-02</v>
      </c>
      <c r="B6" s="130" t="str" cm="1">
        <f t="array" ref="B6">_xlfn.TEXTJOIN(", ", TRUE, _xlfn._xlws.FILTER('5. Données salariales brutes'!$A$2:$A$1297, ('5. Données salariales brutes'!$C$2:$C$1297 &lt; '5. Données salariales brutes'!D6) * ('5. Données salariales brutes'!$C$2:$C$1297 &gt;= '5. Données salariales brutes'!C6) * ('5. Données salariales brutes'!$A$2:$A$1297 &lt;&gt; '5. Données salariales brutes'!A6), "No matches"))</f>
        <v>AS-05, BI-02, CH-02,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ND-HME-1, NU-CHN-2, NU-HOS-2, OM-04, PC-02,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6" s="129" t="str" cm="1">
        <f t="array" ref="C6">_xlfn.TEXTJOIN(", ",TRUE,_xlfn._xlws.FILTER('5. Données salariales brutes'!$A$2:$A$1297,('5. Données salariales brutes'!$C$2:$C$1297 &gt;'5. Données salariales brutes'!E6)*('5. Données salariales brutes'!$C$2:$C$1297 &lt;'5. Données salariales brutes'!C6),"No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PR(S)-03, RO-04, SO-FLP-03, SO-MAO-03, SO-RAD-02, SR-E (Groupe salarial 5), SR-E (Groupe salarial 6), TI-05 Aviation, TR-02</v>
      </c>
    </row>
    <row r="7" spans="1:15" ht="60" x14ac:dyDescent="0.25">
      <c r="A7" s="61" t="str">
        <f>'5. Données salariales brutes'!A7</f>
        <v>AG-03</v>
      </c>
      <c r="B7" s="130" t="str" cm="1">
        <f t="array" ref="B7">_xlfn.TEXTJOIN(", ", TRUE, _xlfn._xlws.FILTER('5. Données salariales brutes'!$A$2:$A$1297, ('5. Données salariales brutes'!$C$2:$C$1297 &lt; '5. Données salariales brutes'!D7) * ('5. Données salariales brutes'!$C$2:$C$1297 &gt;= '5. Données salariales brutes'!C7) * ('5. Données salariales brutes'!$A$2:$A$1297 &lt;&gt; '5. Données salariales brutes'!A7), "No matches"))</f>
        <v>AO-CAI-01, AR-04, BI-03, CH-03, ED-EDS-05, ED-EST-05 (EE 10), ED-EST-06 (EE 9), EL-07, EN-ENG-03, EN-SUR-02, FR-5, GT-07, HR-04, IT-03, MT-05, ND-HME-3, NU-CHN-5, NU-HOS-5, OP-2, PC-03, PE-05, PG-05, PH-01, PS-3, PR(S)-05, SG-PAT-04, SO-FLP-06, SO-MAO-08, SR-CPS1, SW-SCW-04, TI-08, TI-06 Marine, TI-07 Sécurité ferroviaire, TR-04, VM-2</v>
      </c>
      <c r="C7" s="129" t="str" cm="1">
        <f t="array" ref="C7">_xlfn.TEXTJOIN(", ",TRUE,_xlfn._xlws.FILTER('5. Données salariales brutes'!$A$2:$A$1297,('5. Données salariales brutes'!$C$2:$C$1297 &gt;'5. Données salariales brutes'!E7)*('5. Données salariales brutes'!$C$2:$C$1297 &lt;'5. Données salariales brutes'!C7),"No matches"))</f>
        <v>AI-03, AS-06, CT-EAV-03 , CT-IAU-03, EC-05, ED-EDS-04, ED-EST-04 (EE 10), ED-EST-05 (EE 8), ED-EST-05 (EE 9), ED-EST-06 (EE 7), ED-EST-06 (EE 8), EG-07, FB-5, FO-02, FR-4, HP-08, IS-05 , LS-04, MA-04, MT-03, MT-04, ND-ADV-2, ND-DIT-3, NU-CHN-4, NU-HOS-4, OM-05, PR(S)-04, RO-06, SG-SRE-04, SO-FLP-05, SO-MAO-07, TI-06 Aviation, TI-06 Sécurité ferroviaire, TR-03, UT-2, WP-05</v>
      </c>
    </row>
    <row r="8" spans="1:15" ht="45" x14ac:dyDescent="0.25">
      <c r="A8" s="61" t="str">
        <f>'5. Données salariales brutes'!A8</f>
        <v>AG-04</v>
      </c>
      <c r="B8" s="130" t="str" cm="1">
        <f t="array" ref="B8">_xlfn.TEXTJOIN(", ", TRUE, _xlfn._xlws.FILTER('5. Données salariales brutes'!$A$2:$A$1297, ('5. Données salariales brutes'!$C$2:$C$1297 &lt; '5. Données salariales brutes'!D8) * ('5. Données salariales brutes'!$C$2:$C$1297 &gt;= '5. Données salariales brutes'!C8) * ('5. Données salariales brutes'!$A$2:$A$1297 &lt;&gt; '5. Données salariales brutes'!A8), "No matches"))</f>
        <v>AI-07, AO-CAI-02, AO-HPS-01, AR-05, BI-04, CH-04, CO-03, DE-01, DS-4, EL-09, FB-7, FO-04, FS-03, GT-08, IT-04, LS-05, MT-06, NU-CHN-7, NU-HOS-7, PC-04, PE-06, PS-4, SE-RES-3, SG-PAT-07, SG-SRE-07, SO-INS-01, SO-MAO-10, TI-08 Marine, TI-08 Sécurité ferroviaire, TR-05, UT-3, VM-4</v>
      </c>
      <c r="C8" s="129" t="str" cm="1">
        <f t="array" ref="C8">_xlfn.TEXTJOIN(", ",TRUE,_xlfn._xlws.FILTER('5. Données salariales brutes'!$A$2:$A$1297,('5. Données salariales brutes'!$C$2:$C$1297 &gt;'5. Données salariales brutes'!E8)*('5. Données salariales brutes'!$C$2:$C$1297 &lt;'5. Données salariales brutes'!C8),"No matches"))</f>
        <v>AI-05, AI-06, AS-08, CT-FIN-03 , CT-EAV-04 , CT-IAU-04, EC-06, EG-08, EN-ENG-04, EN-SUR-03, FB-6, FO-03, FR-6, HR-05, MA-05, ND-ADV-3, ND-DIT-4, ND-HME-4, NU-CHN-6, NU-HOS-6, PG-06, PH-02, PM-07, PM-MCO-03, SE-RES-2, SG-PAT-05, SG-SRE-06, SO-MAO-09, SW-SCW-05, TI-07 Aviation, TI-07 Marine, VM-3, WP-06</v>
      </c>
    </row>
    <row r="9" spans="1:15" ht="45" x14ac:dyDescent="0.25">
      <c r="A9" s="61" t="str">
        <f>'5. Données salariales brutes'!A9</f>
        <v>AG-05</v>
      </c>
      <c r="B9" s="130" t="str" cm="1">
        <f t="array" ref="B9">_xlfn.TEXTJOIN(", ", TRUE, _xlfn._xlws.FILTER('5. Données salariales brutes'!$A$2:$A$1297, ('5. Données salariales brutes'!$C$2:$C$1297 &lt; '5. Données salariales brutes'!D9) * ('5. Données salariales brutes'!$C$2:$C$1297 &gt;= '5. Données salariales brutes'!C9) * ('5. Données salariales brutes'!$A$2:$A$1297 &lt;&gt; '5. Données salariales brutes'!A9), "No matches"))</f>
        <v>AC-01, AO-CAI-03, AO-HPS-02, AR-06, BI-05, CH-05, CO-04, CT-FIN-04 , DE-02, EC-08, EN-ENG-05, FB-8, NU-CHN-8, NU-HOS-8, PC-05, PS-5, SG-PAT-06, SG-SRE-08, SO-INS-02, SO-MAO-11, VM-5</v>
      </c>
      <c r="C9" s="129" t="str" cm="1">
        <f t="array" ref="C9">_xlfn.TEXTJOIN(", ",TRUE,_xlfn._xlws.FILTER('5. Données salariales brutes'!$A$2:$A$1297,('5. Données salariales brutes'!$C$2:$C$1297 &gt;'5. Données salariales brutes'!E9)*('5. Données salariales brutes'!$C$2:$C$1297 &lt;'5. Données salariales brutes'!C9),"No matches"))</f>
        <v>AI-07, AO-CAI-02, AO-HPS-01, AR-05, CO-03, CT-EAV-05 , DS-4, EC-07, EN-SUR-04, FB-7, FO-04, FS-03, IT-04, MA-06, MT-07, NU-CHN-7, NU-HOS-7, PH-03, SE-REM-1, SE-RES-3, SG-PAT-07, SG-SRE-07, SO-INS-01, SO-MAO-10, TI-08 Aviation, TI-08 Marine, VM-4</v>
      </c>
    </row>
    <row r="10" spans="1:15" ht="285" x14ac:dyDescent="0.25">
      <c r="A10" s="61" t="str">
        <f>'5. Données salariales brutes'!A10</f>
        <v>AI-01</v>
      </c>
      <c r="B10" s="130" t="str" cm="1">
        <f t="array" ref="B10">_xlfn.TEXTJOIN(", ", TRUE, _xlfn._xlws.FILTER('5. Données salariales brutes'!$A$2:$A$1297, ('5. Données salariales brutes'!$C$2:$C$1297 &lt; '5. Données salariales brutes'!D10) * ('5. Données salariales brutes'!$C$2:$C$1297 &gt;= '5. Données salariales brutes'!C10) * ('5. Données salariales brutes'!$A$2:$A$1297 &lt;&gt; '5. Données salariales brutes'!A10), "No matches"))</f>
        <v>AR-02, CO-01,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OM-03, PE-02, PG-03, PR(S)-02, SC-7 (utilisation de matériel et métier spécialisés), SE-RES-1, SG-PAT-02, SG-SRE-02, SO-FLP-02, SO-MAO-02, SO-RAD-01, SR-W (Groupe salarial 8), SW-SCW-02, TI-05, UT-1, WP-03</v>
      </c>
      <c r="C10" s="129" t="str" cm="1">
        <f t="array" ref="C10">_xlfn.TEXTJOIN(", ",TRUE,_xlfn._xlws.FILTER('5. Données salariales brutes'!$A$2:$A$1297,('5. Données salariales brutes'!$C$2:$C$1297 &gt;'5. Données salariales brutes'!E10)*('5. Données salariales brutes'!$C$2:$C$1297 &lt;'5. Données salariales brutes'!C10),"No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row>
    <row r="11" spans="1:15" ht="210" x14ac:dyDescent="0.25">
      <c r="A11" s="61" t="str">
        <f>'5. Données salariales brutes'!A11</f>
        <v>AI-02</v>
      </c>
      <c r="B11" s="130" t="str" cm="1">
        <f t="array" ref="B11">_xlfn.TEXTJOIN(", ", TRUE, _xlfn._xlws.FILTER('5. Données salariales brutes'!$A$2:$A$1297, ('5. Données salariales brutes'!$C$2:$C$1297 &lt; '5. Données salariales brutes'!D11) * ('5. Données salariales brutes'!$C$2:$C$1297 &gt;= '5. Données salariales brutes'!C11) * ('5. Données salariales brutes'!$A$2:$A$1297 &lt;&gt; '5. Données salariales brutes'!A11), "No matches"))</f>
        <v>AG-02, AS-05, BI-02, CH-02,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ED-LAT-04 (EE 13), EU-PEI-2, FB-3,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c r="C11" s="129" t="str" cm="1">
        <f t="array" ref="C11">_xlfn.TEXTJOIN(", ",TRUE,_xlfn._xlws.FILTER('5. Données salariales brutes'!$A$2:$A$1297,('5. Données salariales brutes'!$C$2:$C$1297 &gt;'5. Données salariales brutes'!E11)*('5. Données salariales brutes'!$C$2:$C$1297 &lt;'5. Données salariales brutes'!C11),"No matches"))</f>
        <v>CX-1, DD-08, DD-09,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ED-LAT-03 (EE 13), ED-LAT-04 (EE 11), ED-LAT-04 (EE 12), EG-05, EL-05, FO-01,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row>
    <row r="12" spans="1:15" ht="90" x14ac:dyDescent="0.25">
      <c r="A12" s="61" t="str">
        <f>'5. Données salariales brutes'!A12</f>
        <v>AI-03</v>
      </c>
      <c r="B12" s="130" t="str" cm="1">
        <f t="array" ref="B12">_xlfn.TEXTJOIN(", ", TRUE, _xlfn._xlws.FILTER('5. Données salariales brutes'!$A$2:$A$1297, ('5. Données salariales brutes'!$C$2:$C$1297 &lt; '5. Données salariales brutes'!D12) * ('5. Données salariales brutes'!$C$2:$C$1297 &gt;= '5. Données salariales brutes'!C12) * ('5. Données salariales brutes'!$A$2:$A$1297 &lt;&gt; '5. Données salariales brutes'!A12), "No matches"))</f>
        <v>AG-03, AS-06, BI-03, CH-03, CT-EAV-03 , CT-IAU-03, EC-05, ED-EDS-04, ED-EST-04 (EE 10), ED-EST-05 (EE 8), ED-EST-05 (EE 9), ED-EST-06 (EE 7), ED-EST-06 (EE 8), EG-07, EL-07, FB-5, FO-02, FR-4, HP-08, IS-05 , LS-04, MA-04, MT-04, ND-ADV-2, ND-DIT-3, NU-CHN-4, NU-HOS-4, OM-05, OP-2, PC-03, RO-06, SG-SRE-04, SO-FLP-05, SO-MAO-07, TI-06 Aviation, TI-06 Marine, TI-06 Sécurité ferroviaire, TR-03, UT-2, WP-05</v>
      </c>
      <c r="C12" s="129" t="str" cm="1">
        <f t="array" ref="C12">_xlfn.TEXTJOIN(", ",TRUE,_xlfn._xlws.FILTER('5. Données salariales brutes'!$A$2:$A$1297,('5. Données salariales brutes'!$C$2:$C$1297 &gt;'5. Données salariales brutes'!E12)*('5. Données salariales brutes'!$C$2:$C$1297 &lt;'5. Données salariales brutes'!C12),"No matches"))</f>
        <v>AR-03, CT-FIN-02 , CX-3, DS-3, ED-EDS-03, ED-EST-04 (EE 9), ED-EST-05 (EE 7), ED-EST-06 (EE 5), ED-EST-06 (EE 6), ED-EST-06 Ontario (EE 10), ED-EST-06 Manitoba (EE 9), ED-EST-06 Manitoba (EE 10), ED-EST-05 Colombie-Britannique (EE 11), ED-EST-06 Colombie-Britannique (EE 10), ED-EST-06 Colombie-Britannique (EE 11), EG-06, EL-06, FB-4, FR-3, HP-07, MT-03, ND-DIT-2, ND-HME-2, NU-CHN-3, NU-HOS-3, OP-1, PE-04, PI-07-CGC, PR(S)-04, SG-PAT-03, SO-MAO-05, SO-MAO-06, SR-E (Groupe salarial 11), SR-E (Groupe salarial 12), SW-SCW-03 Travailleurs du service social clinique, SW-CHA-03, TI-07</v>
      </c>
    </row>
    <row r="13" spans="1:15" ht="60" x14ac:dyDescent="0.25">
      <c r="A13" s="61" t="str">
        <f>'5. Données salariales brutes'!A13</f>
        <v>AI-04</v>
      </c>
      <c r="B13" s="130" t="str" cm="1">
        <f t="array" ref="B13">_xlfn.TEXTJOIN(", ", TRUE, _xlfn._xlws.FILTER('5. Données salariales brutes'!$A$2:$A$1297, ('5. Données salariales brutes'!$C$2:$C$1297 &lt; '5. Données salariales brutes'!D13) * ('5. Données salariales brutes'!$C$2:$C$1297 &gt;= '5. Données salariales brutes'!C13) * ('5. Données salariales brutes'!$A$2:$A$1297 &lt;&gt; '5. Données salariales brutes'!A13), "No matches"))</f>
        <v>AI-05, AS-07, CT-FIN-03 , CT-EAV-04 , CT-IAU-04, EC-06, ED-EST-06 (EE 10), EG-08, EL-08, EN-SUR-03, FB-6, FO-03, FR-6, FS-02, HP-09, HR-05, IS-06 , MA-05, ND-ADV-3, ND-DIT-4, ND-HME-4, NU-CHN-6, NU-HOS-6, PG-06, PH-02, PM-06 , PM-MCO-02, SE-RES-2, SG-SRE-06, SO-FLP-07, SO-MAO-09, SW-SCW-05, TI-07 Aviation, TI-07 Marine, VM-3, WP-06</v>
      </c>
      <c r="C13" s="129" t="str" cm="1">
        <f t="array" ref="C13">_xlfn.TEXTJOIN(", ",TRUE,_xlfn._xlws.FILTER('5. Données salariales brutes'!$A$2:$A$1297,('5. Données salariales brutes'!$C$2:$C$1297 &gt;'5. Données salariales brutes'!E13)*('5. Données salariales brutes'!$C$2:$C$1297 &lt;'5. Données salariales brutes'!C13),"No matches"))</f>
        <v>AO-CAI-01, AR-04, CO-02, ED-EDS-05, ED-EST-05 (EE 10), ED-EST-06 (EE 9), EN-ENG-03, EN-SUR-02, FR-5, GT-07, HR-04, IT-03, LP-01, MT-05, ND-HME-3, NU-CHN-5, NU-HOS-5, OP-3, PC-03, PE-05, PG-05, PH-01, PS-3, PR(S)-05, SG-PAT-04, SG-SRE-05, SO-FLP-06, SO-MAO-08, SR-CPS1, SW-SCW-04, TI-08, TI-07 Sécurité ferroviaire, TR-04, VM-2</v>
      </c>
    </row>
    <row r="14" spans="1:15" ht="60" x14ac:dyDescent="0.25">
      <c r="A14" s="61" t="str">
        <f>'5. Données salariales brutes'!A14</f>
        <v>AI-05</v>
      </c>
      <c r="B14" s="130" t="str" cm="1">
        <f t="array" ref="B14">_xlfn.TEXTJOIN(", ", TRUE, _xlfn._xlws.FILTER('5. Données salariales brutes'!$A$2:$A$1297, ('5. Données salariales brutes'!$C$2:$C$1297 &lt; '5. Données salariales brutes'!D14) * ('5. Données salariales brutes'!$C$2:$C$1297 &gt;= '5. Données salariales brutes'!C14) * ('5. Données salariales brutes'!$A$2:$A$1297 &lt;&gt; '5. Données salariales brutes'!A14), "No matches"))</f>
        <v>AG-04, AI-06, AS-08, BI-04, CH-04, CT-FIN-03 , CT-EAV-04 , CT-IAU-04, EL-09, EN-ENG-04, EN-SUR-03, FR-6, GT-08, HR-05, LS-05, MA-05, MT-06, ND-ADV-3, ND-DIT-4, ND-HME-4, PC-04, PE-06, PG-06, PH-02, PM-07, PM-MCO-03, PS-4, SG-PAT-05, SG-SRE-06, SO-MAO-09, SW-SCW-05, TI-07 Aviation, TI-08 Sécurité ferroviaire, TR-05, UT-3, VM-3, WP-06</v>
      </c>
      <c r="C14" s="129" t="str" cm="1">
        <f t="array" ref="C14">_xlfn.TEXTJOIN(", ",TRUE,_xlfn._xlws.FILTER('5. Données salariales brutes'!$A$2:$A$1297,('5. Données salariales brutes'!$C$2:$C$1297 &gt;'5. Données salariales brutes'!E14)*('5. Données salariales brutes'!$C$2:$C$1297 &lt;'5. Données salariales brutes'!C14),"No matches"))</f>
        <v>AI-04, AO-CAI-01, AR-04, AS-07, CO-02, EC-06, ED-EDS-05, ED-EST-05 (EE 10), ED-EST-06 (EE 9), ED-EST-06 (EE 10), EG-08, EL-08, FB-6, FO-03, FR-5, FS-02, HP-09, IS-06 , IT-03, LP-01, MT-05, NU-CHN-6, NU-HOS-6, OP-3, PE-05, PM-06 , PM-MCO-02, PR(S)-05, SE-RES-2, SG-SRE-05, SO-FLP-07, TI-07 Marine, TI-07 Sécurité ferroviaire, TR-04</v>
      </c>
    </row>
    <row r="15" spans="1:15" ht="60" x14ac:dyDescent="0.25">
      <c r="A15" s="61" t="str">
        <f>'5. Données salariales brutes'!A15</f>
        <v>AI-06</v>
      </c>
      <c r="B15" s="130" t="str" cm="1">
        <f t="array" ref="B15">_xlfn.TEXTJOIN(", ", TRUE, _xlfn._xlws.FILTER('5. Données salariales brutes'!$A$2:$A$1297, ('5. Données salariales brutes'!$C$2:$C$1297 &lt; '5. Données salariales brutes'!D15) * ('5. Données salariales brutes'!$C$2:$C$1297 &gt;= '5. Données salariales brutes'!C15) * ('5. Données salariales brutes'!$A$2:$A$1297 &lt;&gt; '5. Données salariales brutes'!A15), "No matches"))</f>
        <v>AG-04, AI-07, AO-CAI-02, AR-05, AS-08, BI-04, CH-04, CO-03, DE-01, EL-09, EN-ENG-04, FB-7, FO-04, FS-03, GT-08, IT-04, LS-05, MT-06, PC-04, PE-06, PM-07, PM-MCO-03, PS-4, SG-PAT-05, SG-SRE-07, SO-INS-01, SO-MAO-10, TI-08 Marine, TI-08 Sécurité ferroviaire, TR-05, UT-3</v>
      </c>
      <c r="C15" s="129" t="str" cm="1">
        <f t="array" ref="C15">_xlfn.TEXTJOIN(", ",TRUE,_xlfn._xlws.FILTER('5. Données salariales brutes'!$A$2:$A$1297,('5. Données salariales brutes'!$C$2:$C$1297 &gt;'5. Données salariales brutes'!E15)*('5. Données salariales brutes'!$C$2:$C$1297 &lt;'5. Données salariales brutes'!C15),"No matches"))</f>
        <v>AI-04, AI-05, AS-07, CT-FIN-03 , CT-EAV-04 , CT-IAU-04, EC-06, ED-EST-06 (EE 10), EG-08, EL-08, EN-SUR-03, FB-6, FO-03, FR-6, FS-02, HP-09, HR-05, IS-06 , LP-01, MA-05, ND-ADV-3, ND-DIT-4, ND-HME-4, NU-CHN-6, NU-HOS-6, PG-06, PH-02, PM-06 , PM-MCO-02, SE-RES-2, SG-SRE-06, SO-FLP-07, SO-MAO-09, SW-SCW-05, TI-07 Aviation, TI-07 Marine, VM-3, WP-06</v>
      </c>
    </row>
    <row r="16" spans="1:15" ht="60" x14ac:dyDescent="0.25">
      <c r="A16" s="61" t="str">
        <f>'5. Données salariales brutes'!A16</f>
        <v>AI-07</v>
      </c>
      <c r="B16" s="130" t="str" cm="1">
        <f t="array" ref="B16">_xlfn.TEXTJOIN(", ", TRUE, _xlfn._xlws.FILTER('5. Données salariales brutes'!$A$2:$A$1297, ('5. Données salariales brutes'!$C$2:$C$1297 &lt; '5. Données salariales brutes'!D16) * ('5. Données salariales brutes'!$C$2:$C$1297 &gt;= '5. Données salariales brutes'!C16) * ('5. Données salariales brutes'!$A$2:$A$1297 &lt;&gt; '5. Données salariales brutes'!A16), "No matches"))</f>
        <v>AO-CAI-02, AO-HPS-01, AR-05, CT-EAV-05 , DS-4, EC-07, EN-SUR-04, FB-7, FO-04, FS-03, IT-04, MA-06, MT-07, NU-CHN-7, NU-HOS-7, PH-03, SE-REM-1, SE-RES-3, SG-PAT-07, SG-SRE-07, SO-INS-01, SO-MAO-10, TI-08 Aviation, TI-08 Marine, VM-4</v>
      </c>
      <c r="C16" s="129" t="str" cm="1">
        <f t="array" ref="C16">_xlfn.TEXTJOIN(", ",TRUE,_xlfn._xlws.FILTER('5. Données salariales brutes'!$A$2:$A$1297,('5. Données salariales brutes'!$C$2:$C$1297 &gt;'5. Données salariales brutes'!E16)*('5. Données salariales brutes'!$C$2:$C$1297 &lt;'5. Données salariales brutes'!C16),"No matches"))</f>
        <v>AG-04, AI-06, AS-08, BI-04, CH-04, CO-03, CT-FIN-03 , CT-EAV-04 , CT-IAU-04, DE-01, EL-09, EN-ENG-04, EN-SUR-03, FR-6, GT-08, HR-05, LS-05, MA-05, MT-06, ND-ADV-3, ND-DIT-4, ND-HME-4, PC-04, PE-06, PG-06, PH-02, PM-07, PM-MCO-03, PS-4, SG-PAT-05, SG-SRE-06, SW-SCW-05, TI-07 Aviation, TI-08 Sécurité ferroviaire, TR-05, UT-3, VM-3, WP-06</v>
      </c>
    </row>
    <row r="17" spans="1:3" ht="60" x14ac:dyDescent="0.25">
      <c r="A17" s="61" t="str">
        <f>'5. Données salariales brutes'!A17</f>
        <v>AO-CAI-01</v>
      </c>
      <c r="B17" s="130" t="str" cm="1">
        <f t="array" ref="B17">_xlfn.TEXTJOIN(", ", TRUE, _xlfn._xlws.FILTER('5. Données salariales brutes'!$A$2:$A$1297, ('5. Données salariales brutes'!$C$2:$C$1297 &lt; '5. Données salariales brutes'!D17) * ('5. Données salariales brutes'!$C$2:$C$1297 &gt;= '5. Données salariales brutes'!C17) * ('5. Données salariales brutes'!$A$2:$A$1297 &lt;&gt; '5. Données salariales brutes'!A17), "No matches"))</f>
        <v>AI-04, AI-05, AR-04, AS-07, CO-02, EC-06, ED-EST-06 (EE 10), EG-08, EL-08, FB-6, FO-03, FR-6, FS-02, HP-09, IS-06 , IT-03, LP-01, MA-05, MT-05, NU-CHN-6, NU-HOS-6, OP-3, PE-05, PG-06, PM-06 , PM-MCO-02, PR(S)-05, SE-RES-2, SG-SRE-05, SG-SRE-06, SO-FLP-07, SO-MAO-09, TI-07 Marine, TR-04</v>
      </c>
      <c r="C17" s="129" t="str" cm="1">
        <f t="array" ref="C17">_xlfn.TEXTJOIN(", ",TRUE,_xlfn._xlws.FILTER('5. Données salariales brutes'!$A$2:$A$1297,('5. Données salariales brutes'!$C$2:$C$1297 &gt;'5. Données salariales brutes'!E17)*('5. Données salariales brutes'!$C$2:$C$1297 &lt;'5. Données salariales brutes'!C17),"No matches"))</f>
        <v>AG-03, BI-03, CH-03, CT-EAV-03 , CT-IAU-03, ED-EDS-05, ED-EST-05 (EE 9), ED-EST-05 (EE 10), ED-EST-06 (EE 8), ED-EST-06 (EE 9), EG-07, EL-07, EN-ENG-03, EN-SUR-02, FR-5, GT-07, HP-08, HR-04, ND-ADV-2, ND-DIT-3, ND-HME-3, NU-CHN-5, NU-HOS-5, OP-2, PC-03, PG-05, PH-01, PS-3, SG-PAT-04, SO-FLP-06, SO-MAO-08, SR-CPS1, SW-SCW-04, TI-08, TI-06 Aviation, TI-06 Marine, TI-07 Sécurité ferroviaire, VM-2</v>
      </c>
    </row>
    <row r="18" spans="1:3" ht="45" x14ac:dyDescent="0.25">
      <c r="A18" s="61" t="str">
        <f>'5. Données salariales brutes'!A18</f>
        <v>AO-CAI-02</v>
      </c>
      <c r="B18" s="130" t="str" cm="1">
        <f t="array" ref="B18">_xlfn.TEXTJOIN(", ", TRUE, _xlfn._xlws.FILTER('5. Données salariales brutes'!$A$2:$A$1297, ('5. Données salariales brutes'!$C$2:$C$1297 &lt; '5. Données salariales brutes'!D18) * ('5. Données salariales brutes'!$C$2:$C$1297 &gt;= '5. Données salariales brutes'!C18) * ('5. Données salariales brutes'!$A$2:$A$1297 &lt;&gt; '5. Données salariales brutes'!A18), "No matches"))</f>
        <v>AG-05, AO-HPS-01, AR-05, BI-05, CH-05, CT-EAV-05 , DS-4, EC-07, EN-SUR-04, FB-7, FO-04, FS-03, IT-04, MA-06, MT-07, NU-CHN-7, NU-HOS-7, PH-03, SE-REM-1, SE-RES-3, SG-PAT-07, SG-SRE-07, SO-INS-01, SO-MAO-10, TI-08 Aviation, TI-08 Marine, VM-4</v>
      </c>
      <c r="C18" s="129" t="str" cm="1">
        <f t="array" ref="C18">_xlfn.TEXTJOIN(", ",TRUE,_xlfn._xlws.FILTER('5. Données salariales brutes'!$A$2:$A$1297,('5. Données salariales brutes'!$C$2:$C$1297 &gt;'5. Données salariales brutes'!E18)*('5. Données salariales brutes'!$C$2:$C$1297 &lt;'5. Données salariales brutes'!C18),"No matches"))</f>
        <v>AG-04, AI-06, AI-07, AS-08, BI-04, CH-04, CO-03, CT-FIN-03 , CT-EAV-04 , CT-IAU-04, DE-01, EL-09, EN-ENG-04, EN-SUR-03, GT-08, HR-05, LS-05, MT-06, ND-ADV-3, ND-DIT-4, ND-HME-4, PC-04, PE-06, PH-02, PM-07, PM-MCO-03, PS-4, SG-PAT-05, SW-SCW-05, TI-07 Aviation, TI-08 Sécurité ferroviaire, TR-05, UT-3, VM-3, WP-06</v>
      </c>
    </row>
    <row r="19" spans="1:3" ht="45" x14ac:dyDescent="0.25">
      <c r="A19" s="61" t="str">
        <f>'5. Données salariales brutes'!A19</f>
        <v>AO-CAI-03</v>
      </c>
      <c r="B19" s="130" t="str" cm="1">
        <f t="array" ref="B19">_xlfn.TEXTJOIN(", ", TRUE, _xlfn._xlws.FILTER('5. Données salariales brutes'!$A$2:$A$1297, ('5. Données salariales brutes'!$C$2:$C$1297 &lt; '5. Données salariales brutes'!D19) * ('5. Données salariales brutes'!$C$2:$C$1297 &gt;= '5. Données salariales brutes'!C19) * ('5. Données salariales brutes'!$A$2:$A$1297 &lt;&gt; '5. Données salariales brutes'!A19), "No matches"))</f>
        <v>AC-01, AO-HPS-02, AR-06, CO-04, CT-FIN-04 , DE-02, EC-08, EN-ENG-05, FB-8, MA-07, NU-CHN-8, NU-HOS-8, PS-5, SG-SRE-08, SO-INS-02, SO-MAO-11, VM-5</v>
      </c>
      <c r="C19" s="129" t="str" cm="1">
        <f t="array" ref="C19">_xlfn.TEXTJOIN(", ",TRUE,_xlfn._xlws.FILTER('5. Données salariales brutes'!$A$2:$A$1297,('5. Données salariales brutes'!$C$2:$C$1297 &gt;'5. Données salariales brutes'!E19)*('5. Données salariales brutes'!$C$2:$C$1297 &lt;'5. Données salariales brutes'!C19),"No matches"))</f>
        <v>AG-05, AO-HPS-01, BI-05, CH-05, CT-EAV-05 , DS-4, EC-07, EN-SUR-04, FB-7, FO-04, FS-03, IT-04, MA-06, MT-07, NU-CHN-7, NU-HOS-7, PC-05, PH-03, SE-REM-1, SE-RES-3, SG-PAT-06, SG-PAT-07, SG-SRE-07, SO-INS-01, SO-MAO-10, TI-08 Aviation, TI-08 Marine, VM-4</v>
      </c>
    </row>
    <row r="20" spans="1:3" ht="30" x14ac:dyDescent="0.25">
      <c r="A20" s="61" t="str">
        <f>'5. Données salariales brutes'!A20</f>
        <v>AO-CAI-04</v>
      </c>
      <c r="B20" s="130" t="str" cm="1">
        <f t="array" ref="B20">_xlfn.TEXTJOIN(", ", TRUE, _xlfn._xlws.FILTER('5. Données salariales brutes'!$A$2:$A$1297, ('5. Données salariales brutes'!$C$2:$C$1297 &lt; '5. Données salariales brutes'!D20) * ('5. Données salariales brutes'!$C$2:$C$1297 &gt;= '5. Données salariales brutes'!C20) * ('5. Données salariales brutes'!$A$2:$A$1297 &lt;&gt; '5. Données salariales brutes'!A20), "No matches"))</f>
        <v>AO-HPS-03, CT-EAV-06 , DE-03, DS-5, EN-SUR-05, FS-04, PM-MCO-04, SE-REM-2, SE-RES-4, UT-4</v>
      </c>
      <c r="C20" s="129" t="str" cm="1">
        <f t="array" ref="C20">_xlfn.TEXTJOIN(", ",TRUE,_xlfn._xlws.FILTER('5. Données salariales brutes'!$A$2:$A$1297,('5. Données salariales brutes'!$C$2:$C$1297 &gt;'5. Données salariales brutes'!E20)*('5. Données salariales brutes'!$C$2:$C$1297 &lt;'5. Données salariales brutes'!C20),"No matches"))</f>
        <v>AC-01, AO-CAI-03, AO-HPS-02, AR-06, CO-04, CT-FIN-04 , DE-02, EC-08, EN-ENG-05, FB-8, MA-07, NU-CHN-8, NU-HOS-8, PC-05, PS-5, SG-SRE-08, SO-INS-02, SO-MAO-11, VM-5</v>
      </c>
    </row>
    <row r="21" spans="1:3" x14ac:dyDescent="0.25">
      <c r="A21" s="61" t="str">
        <f>'5. Données salariales brutes'!A21</f>
        <v>AO-CAI-05</v>
      </c>
      <c r="B21" s="130" t="str" cm="1">
        <f t="array" ref="B21">_xlfn.TEXTJOIN(", ", TRUE, _xlfn._xlws.FILTER('5. Données salariales brutes'!$A$2:$A$1297, ('5. Données salariales brutes'!$C$2:$C$1297 &lt; '5. Données salariales brutes'!D21) * ('5. Données salariales brutes'!$C$2:$C$1297 &gt;= '5. Données salariales brutes'!C21) * ('5. Données salariales brutes'!$A$2:$A$1297 &lt;&gt; '5. Données salariales brutes'!A21), "No matches"))</f>
        <v>AC-02, AR-07, DS-6, EN-ENG-06, IT-05, SE-RES-5, SO-MAO-12</v>
      </c>
      <c r="C21" s="129" t="str" cm="1">
        <f t="array" ref="C21">_xlfn.TEXTJOIN(", ",TRUE,_xlfn._xlws.FILTER('5. Données salariales brutes'!$A$2:$A$1297,('5. Données salariales brutes'!$C$2:$C$1297 &gt;'5. Données salariales brutes'!E21)*('5. Données salariales brutes'!$C$2:$C$1297 &lt;'5. Données salariales brutes'!C21),"No matches"))</f>
        <v>CT-EAV-06 , DE-03, DS-5, EN-SUR-05, FS-04, SE-REM-2, UT-4</v>
      </c>
    </row>
    <row r="22" spans="1:3" x14ac:dyDescent="0.25">
      <c r="A22" s="61" t="str">
        <f>'5. Données salariales brutes'!A22</f>
        <v>AO-ETP-01</v>
      </c>
      <c r="B22" s="130" t="str" cm="1">
        <f t="array" ref="B22">_xlfn.TEXTJOIN(", ", TRUE, _xlfn._xlws.FILTER('5. Données salariales brutes'!$A$2:$A$1297, ('5. Données salariales brutes'!$C$2:$C$1297 &lt; '5. Données salariales brutes'!D22) * ('5. Données salariales brutes'!$C$2:$C$1297 &gt;= '5. Données salariales brutes'!C22) * ('5. Données salariales brutes'!$A$2:$A$1297 &lt;&gt; '5. Données salariales brutes'!A22), "No matches"))</f>
        <v>No matches</v>
      </c>
      <c r="C22" s="129" t="str" cm="1">
        <f t="array" ref="C22">_xlfn.TEXTJOIN(", ",TRUE,_xlfn._xlws.FILTER('5. Données salariales brutes'!$A$2:$A$1297,('5. Données salariales brutes'!$C$2:$C$1297 &gt;'5. Données salariales brutes'!E22)*('5. Données salariales brutes'!$C$2:$C$1297 &lt;'5. Données salariales brutes'!C22),"No matches"))</f>
        <v>AC-02, AR-07, DS-6, EN-SUR-06, SE-RES-5</v>
      </c>
    </row>
    <row r="23" spans="1:3" ht="45" x14ac:dyDescent="0.25">
      <c r="A23" s="61" t="str">
        <f>'5. Données salariales brutes'!A23</f>
        <v>AO-HPS-01</v>
      </c>
      <c r="B23" s="130" t="str" cm="1">
        <f t="array" ref="B23">_xlfn.TEXTJOIN(", ", TRUE, _xlfn._xlws.FILTER('5. Données salariales brutes'!$A$2:$A$1297, ('5. Données salariales brutes'!$C$2:$C$1297 &lt; '5. Données salariales brutes'!D23) * ('5. Données salariales brutes'!$C$2:$C$1297 &gt;= '5. Données salariales brutes'!C23) * ('5. Données salariales brutes'!$A$2:$A$1297 &lt;&gt; '5. Données salariales brutes'!A23), "No matches"))</f>
        <v>AG-05, AO-CAI-03, AO-HPS-02, BI-05, CH-05, CO-04, CT-FIN-04 , CT-EAV-05 , DE-02, DS-4, EC-07, EN-SUR-04, MA-06, MT-07, NU-CHN-7, NU-HOS-7, PC-05, PH-03, SE-REM-1, SE-RES-3, SG-PAT-06, SG-PAT-07, SG-SRE-08, TI-08 Aviation, VM-4</v>
      </c>
      <c r="C23" s="129" t="str" cm="1">
        <f t="array" ref="C23">_xlfn.TEXTJOIN(", ",TRUE,_xlfn._xlws.FILTER('5. Données salariales brutes'!$A$2:$A$1297,('5. Données salariales brutes'!$C$2:$C$1297 &gt;'5. Données salariales brutes'!E23)*('5. Données salariales brutes'!$C$2:$C$1297 &lt;'5. Données salariales brutes'!C23),"No matches"))</f>
        <v>AG-04, AI-06, AI-07, AO-CAI-02, AR-05, AS-08, BI-04, CH-04, CO-03, DE-01, EL-09, EN-ENG-04, FB-7, FO-04, FS-03, GT-08, IT-04, LS-05, MT-06, ND-ADV-3, PC-04, PE-06, PM-07, PM-MCO-03, PS-4, SG-PAT-05, SG-SRE-07, SO-INS-01, SO-MAO-10, TI-08 Marine, TI-08 Sécurité ferroviaire, TR-05, UT-3, WP-06</v>
      </c>
    </row>
    <row r="24" spans="1:3" ht="45" x14ac:dyDescent="0.25">
      <c r="A24" s="61" t="str">
        <f>'5. Données salariales brutes'!A24</f>
        <v>AO-HPS-02</v>
      </c>
      <c r="B24" s="130" t="str" cm="1">
        <f t="array" ref="B24">_xlfn.TEXTJOIN(", ", TRUE, _xlfn._xlws.FILTER('5. Données salariales brutes'!$A$2:$A$1297, ('5. Données salariales brutes'!$C$2:$C$1297 &lt; '5. Données salariales brutes'!D24) * ('5. Données salariales brutes'!$C$2:$C$1297 &gt;= '5. Données salariales brutes'!C24) * ('5. Données salariales brutes'!$A$2:$A$1297 &lt;&gt; '5. Données salariales brutes'!A24), "No matches"))</f>
        <v>AC-01, AO-CAI-04, AR-06, CO-04, DE-02, EC-08, EN-ENG-05, FB-8, MA-07, NU-CHN-8, NU-HOS-8, PS-5, SO-INS-02, SO-MAO-11, VM-5</v>
      </c>
      <c r="C24" s="129" t="str" cm="1">
        <f t="array" ref="C24">_xlfn.TEXTJOIN(", ",TRUE,_xlfn._xlws.FILTER('5. Données salariales brutes'!$A$2:$A$1297,('5. Données salariales brutes'!$C$2:$C$1297 &gt;'5. Données salariales brutes'!E24)*('5. Données salariales brutes'!$C$2:$C$1297 &lt;'5. Données salariales brutes'!C24),"No matches"))</f>
        <v>AG-05, AO-CAI-03, AO-HPS-01, BI-05, CH-05, CT-FIN-04 , CT-EAV-05 , DS-4, EC-07, EN-SUR-04, FB-7, FS-03, IT-04, MA-06, MT-07, NU-CHN-7, NU-HOS-7, PC-05, PH-03, SE-REM-1, SE-RES-3, SG-PAT-06, SG-PAT-07, SG-SRE-07, SG-SRE-08, SO-INS-01, SO-MAO-10, TI-08 Aviation, TI-08 Marine, VM-4</v>
      </c>
    </row>
    <row r="25" spans="1:3" ht="30" x14ac:dyDescent="0.25">
      <c r="A25" s="61" t="str">
        <f>'5. Données salariales brutes'!A25</f>
        <v>AO-HPS-03</v>
      </c>
      <c r="B25" s="130" t="str" cm="1">
        <f t="array" ref="B25">_xlfn.TEXTJOIN(", ", TRUE, _xlfn._xlws.FILTER('5. Données salariales brutes'!$A$2:$A$1297, ('5. Données salariales brutes'!$C$2:$C$1297 &lt; '5. Données salariales brutes'!D25) * ('5. Données salariales brutes'!$C$2:$C$1297 &gt;= '5. Données salariales brutes'!C25) * ('5. Données salariales brutes'!$A$2:$A$1297 &lt;&gt; '5. Données salariales brutes'!A25), "No matches"))</f>
        <v>CT-EAV-06 , DE-03, DS-5, EN-SUR-05, FS-04, PM-MCO-04, SE-REM-2, UT-4</v>
      </c>
      <c r="C25" s="129" t="str" cm="1">
        <f t="array" ref="C25">_xlfn.TEXTJOIN(", ",TRUE,_xlfn._xlws.FILTER('5. Données salariales brutes'!$A$2:$A$1297,('5. Données salariales brutes'!$C$2:$C$1297 &gt;'5. Données salariales brutes'!E25)*('5. Données salariales brutes'!$C$2:$C$1297 &lt;'5. Données salariales brutes'!C25),"No matches"))</f>
        <v>AC-01, AO-CAI-04, AR-06, CO-04, DE-02, EC-08, EN-ENG-05, FB-8, MA-07, NU-CHN-8, NU-HOS-8, PS-5, SE-RES-4, SO-INS-02, SO-MAO-11, VM-5</v>
      </c>
    </row>
    <row r="26" spans="1:3" ht="345" x14ac:dyDescent="0.25">
      <c r="A26" s="61" t="str">
        <f>'5. Données salariales brutes'!A26</f>
        <v>AR-01</v>
      </c>
      <c r="B26" s="130" t="str" cm="1">
        <f t="array" ref="B26">_xlfn.TEXTJOIN(", ", TRUE, _xlfn._xlws.FILTER('5. Données salariales brutes'!$A$2:$A$1297, ('5. Données salariales brutes'!$C$2:$C$1297 &lt; '5. Données salariales brutes'!D26) * ('5. Données salariales brutes'!$C$2:$C$1297 &gt;= '5. Données salariales brutes'!C26) * ('5. Données salariales brutes'!$A$2:$A$1297 &lt;&gt; '5. Données salariales brutes'!A26), "No matches"))</f>
        <v>AS-02, CM-07, CO-DEV/PER, CR-06, DA-CON-6, ED-EST-01 (EE 5), ED-EST-01 (EE 6), ED-EST-02 (EE 4), ED-EST-02 (EE 5) , ED-EST-03 (EE 2), ED-EST-03 (EE 3), ED-EST-04 Maritimes (EE 6),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GL-AIM-9, GL-AIM-10,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c r="C26" s="129" t="str" cm="1">
        <f t="array" ref="C26">_xlfn.TEXTJOIN(", ",TRUE,_xlfn._xlws.FILTER('5. Données salariales brutes'!$A$2:$A$1297,('5. Données salariales brutes'!$C$2:$C$1297 &gt;'5. Données salariales brutes'!E26)*('5. Données salariales brutes'!$C$2:$C$1297 &lt;'5. Données salariales brutes'!C26),"No matches"))</f>
        <v>AS-01, CM-06, DA-CON-5, DA-PRO-5, DD-04, EC-01, ED-EST-01 (EE 4), ED-EST-02 (EE 3) , ED-EST-03 (EE 1), ED-EST-03 Maritimes (EE 8), ED-EST-03 Maritimes (EE 9), ED-EST-04 Maritimes (EE 4), ED-EST-04 Maritimes (EE 5), ED-EST-05 Maritimes (EE 2), ED-EST-05 Maritimes (EE 3), ED-EST-06 Maritimes (EE 1),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GL-MST-9,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27" spans="1:3" ht="270" x14ac:dyDescent="0.25">
      <c r="A27" s="61" t="str">
        <f>'5. Données salariales brutes'!A27</f>
        <v>AR-02</v>
      </c>
      <c r="B27" s="130" t="str" cm="1">
        <f t="array" ref="B27">_xlfn.TEXTJOIN(", ", TRUE, _xlfn._xlws.FILTER('5. Données salariales brutes'!$A$2:$A$1297, ('5. Données salariales brutes'!$C$2:$C$1297 &lt; '5. Données salariales brutes'!D27) * ('5. Données salariales brutes'!$C$2:$C$1297 &gt;= '5. Données salariales brutes'!C27) * ('5. Données salariales brutes'!$A$2:$A$1297 &lt;&gt; '5. Données salariales brutes'!A27), "No matches"))</f>
        <v>CT-FIN-01 , CX-1, DD-08, EC-04, ED-EST-03 (EE 8), ED-EST-04 (EE 5), ED-EST-04 (EE 6), ED-EST-05 (EE 4), ED-EST-06 (EE 2), ED-EST-06 (EE 3), ED-EST-05 Maritimes (EE 9), ED-EST-05 Maritimes (EE 10), ED-EST-06 Maritimes (EE 8), ED-EST-06 Maritimes (EE 9), ED-EST-05 Québec (EE 12), ED-EST-06 Québec (EE 9), ED-EST-06 Québec (EE 10), ED-EST-04 Ontario (EE 10), ED-EST-05 Ontario (EE 9), ED-EST-05 Ontario (EE 10), ED-EST-06 Ontario (EE 6), ED-EST-06 Ontario (EE 7),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GL-SMW-13, GL-VHE-13, GL-VHE-14, GS-11, GS-12, GT-05, HP-05, HS-HDO-10, HS-PHS-09, MA-03, MT-02, NU-CHN-1, NU-HOS-1, PI-05-CGC, PO-IMA-03, PO-LES-TO-03, PO-LES-IM-03, PO-TCO-03, RO-04, SO-FLP-02, SO-MAO-03, SO-RAD-02, SR-E (Groupe salarial 4 MDO-5), SR-E (Groupe salarial 5), SR-W (Groupe salarial 11), SW-CHA-02, TI-05 Aviation, TR-02</v>
      </c>
      <c r="C27" s="129" t="str" cm="1">
        <f t="array" ref="C27">_xlfn.TEXTJOIN(", ",TRUE,_xlfn._xlws.FILTER('5. Données salariales brutes'!$A$2:$A$1297,('5. Données salariales brutes'!$C$2:$C$1297 &gt;'5. Données salariales brutes'!E27)*('5. Données salariales brutes'!$C$2:$C$1297 &lt;'5. Données salariales brutes'!C27),"No matches"))</f>
        <v>AI-01, CO-01, CT-EAV-01 , CT-IAU-01 , DA-CON-8, DA-PRO-7, DD-07, DS-2, EC-03, ED-EDS-01, ED-EST-02 (EE 9), ED-EST-03 (EE 6), ED-EST-03 (EE 7), ED-EST-04 (EE 4), ED-EST-05 (EE 2), ED-EST-05 (EE 3), ED-EST-06 (EE 1), ED-EST-05 Maritimes (EE 8), ED-EST-06 Maritimes (EE 7), ED-EST-04 Québec (EE 12),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PO-IMA-02, PO-LES-TO-02, PO-LES-IM-02, PO-TCO-02, PR(S)-02, RO-03, SC-7 (utilisation de matériel et métier spécialisés), SE-RES-1, SG-PAT-02, SG-SRE-02, SO-MAO-02, SO-RAD-01, SR-E (APA), SR-E (APB), SR-W (Groupe salarial 7), SR-W (Groupe salarial 8), SW-SCW-02, TI-05, UT-1, WP-03</v>
      </c>
    </row>
    <row r="28" spans="1:3" ht="120" x14ac:dyDescent="0.25">
      <c r="A28" s="61" t="str">
        <f>'5. Données salariales brutes'!A28</f>
        <v>AR-03</v>
      </c>
      <c r="B28" s="130" t="str" cm="1">
        <f t="array" ref="B28">_xlfn.TEXTJOIN(", ", TRUE, _xlfn._xlws.FILTER('5. Données salariales brutes'!$A$2:$A$1297, ('5. Données salariales brutes'!$C$2:$C$1297 &lt; '5. Données salariales brutes'!D28) * ('5. Données salariales brutes'!$C$2:$C$1297 &gt;= '5. Données salariales brutes'!C28) * ('5. Données salariales brutes'!$A$2:$A$1297 &lt;&gt; '5. Données salariales brutes'!A28), "No matches"))</f>
        <v>AI-03, AS-06, CX-3, EC-05, ED-EDS-04, ED-EST-04 (EE 10), ED-EST-05 (EE 8), ED-EST-06 (EE 6), ED-EST-06 (EE 7), ED-EST-06 Manitoba (EE 10), ED-EST-06 Colombie-Britannique (EE 11), FB-5, FO-02, FR-4, HP-07, IS-05 , LS-04, MA-04, MT-03, MT-04, NU-CHN-4, NU-HOS-4, OM-05, OP-1, PE-04, PI-07-CGC, PR(S)-04, RO-06, SG-SRE-04, SO-FLP-05, SO-MAO-06, SO-MAO-07, SW-SCW-03 Travailleurs du service social clinique, TI-06 Sécurité ferroviaire, TR-03, UT-2, WP-05</v>
      </c>
      <c r="C28" s="129" t="str" cm="1">
        <f t="array" ref="C28">_xlfn.TEXTJOIN(", ",TRUE,_xlfn._xlws.FILTER('5. Données salariales brutes'!$A$2:$A$1297,('5. Données salariales brutes'!$C$2:$C$1297 &gt;'5. Données salariales brutes'!E28)*('5. Données salariales brutes'!$C$2:$C$1297 &lt;'5. Données salariales brutes'!C28),"No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10), EG-06, EL-06, FB-4, FR-3, GT-06, IT-02, LS-03, ND-DIT-2, ND-HME-2, NU-CHN-2, NU-CHN-3, NU-HOS-2, NU-HOS-3, PG-04, SG-PAT-03, SG-SRE-03, SO-FLP-04, SO-MAO-05, SR-E (Groupe salarial 10), SR-E (Groupe salarial 11), SR-E (Groupe salarial 12), SR-W (Groupe salarial 12), SW-SCW-02 Travailleurs du service social clinique, SW-CHA-03, TI-07</v>
      </c>
    </row>
    <row r="29" spans="1:3" ht="60" x14ac:dyDescent="0.25">
      <c r="A29" s="61" t="str">
        <f>'5. Données salariales brutes'!A29</f>
        <v>AR-04</v>
      </c>
      <c r="B29" s="130" t="str" cm="1">
        <f t="array" ref="B29">_xlfn.TEXTJOIN(", ", TRUE, _xlfn._xlws.FILTER('5. Données salariales brutes'!$A$2:$A$1297, ('5. Données salariales brutes'!$C$2:$C$1297 &lt; '5. Données salariales brutes'!D29) * ('5. Données salariales brutes'!$C$2:$C$1297 &gt;= '5. Données salariales brutes'!C29) * ('5. Données salariales brutes'!$A$2:$A$1297 &lt;&gt; '5. Données salariales brutes'!A29), "No matches"))</f>
        <v>AI-04, AI-05, AS-07, CO-02, EC-06, ED-EST-06 (EE 10), EG-08, EL-08, FB-6, FO-03, FR-6, FS-02, HP-09, IS-06 , LP-01, MA-05, MT-05, NU-CHN-6, NU-HOS-6, OP-3, PG-06, PM-06 , PM-MCO-02, PR(S)-05, SE-RES-2, SG-SRE-05, SG-SRE-06, SO-FLP-07, SO-MAO-09, TI-07 Marine, TR-04</v>
      </c>
      <c r="C29" s="129" t="str" cm="1">
        <f t="array" ref="C29">_xlfn.TEXTJOIN(", ",TRUE,_xlfn._xlws.FILTER('5. Données salariales brutes'!$A$2:$A$1297,('5. Données salariales brutes'!$C$2:$C$1297 &gt;'5. Données salariales brutes'!E29)*('5. Données salariales brutes'!$C$2:$C$1297 &lt;'5. Données salariales brutes'!C29),"No matches"))</f>
        <v>AG-03, AO-CAI-01, BI-03, CH-03, CT-EAV-03 , CT-IAU-03, ED-EDS-05, ED-EST-05 (EE 9), ED-EST-05 (EE 10), ED-EST-06 (EE 8), ED-EST-06 (EE 9), EG-07, EL-07, EN-ENG-03, EN-SUR-02, FR-5, GT-07, HP-08, HR-04, IT-03, ND-ADV-2, ND-DIT-3, ND-HME-3, NU-CHN-5, NU-HOS-5, OP-2, PC-03, PE-05, PG-05, PH-01, PS-3, SG-PAT-04, SO-FLP-06, SO-MAO-08, SR-CPS1, SW-SCW-04, TI-08, TI-06 Marine, TI-07 Sécurité ferroviaire, VM-2</v>
      </c>
    </row>
    <row r="30" spans="1:3" ht="45" x14ac:dyDescent="0.25">
      <c r="A30" s="61" t="str">
        <f>'5. Données salariales brutes'!A30</f>
        <v>AR-05</v>
      </c>
      <c r="B30" s="130" t="str" cm="1">
        <f t="array" ref="B30">_xlfn.TEXTJOIN(", ", TRUE, _xlfn._xlws.FILTER('5. Données salariales brutes'!$A$2:$A$1297, ('5. Données salariales brutes'!$C$2:$C$1297 &lt; '5. Données salariales brutes'!D30) * ('5. Données salariales brutes'!$C$2:$C$1297 &gt;= '5. Données salariales brutes'!C30) * ('5. Données salariales brutes'!$A$2:$A$1297 &lt;&gt; '5. Données salariales brutes'!A30), "No matches"))</f>
        <v>AG-05, AO-HPS-01, BI-05, CH-05, CT-EAV-05 , DS-4, EC-07, EN-SUR-04, FB-7, FO-04, FS-03, IT-04, MA-06, MT-07, NU-CHN-7, NU-HOS-7, PH-03, SE-REM-1, SE-RES-3, SG-PAT-07, SG-SRE-07, SO-INS-01, SO-MAO-10, TI-08 Aviation, TI-08 Marine, VM-4</v>
      </c>
      <c r="C30" s="129" t="str" cm="1">
        <f t="array" ref="C30">_xlfn.TEXTJOIN(", ",TRUE,_xlfn._xlws.FILTER('5. Données salariales brutes'!$A$2:$A$1297,('5. Données salariales brutes'!$C$2:$C$1297 &gt;'5. Données salariales brutes'!E30)*('5. Données salariales brutes'!$C$2:$C$1297 &lt;'5. Données salariales brutes'!C30),"No matches"))</f>
        <v>AG-04, AI-06, AI-07, AO-CAI-02, AS-08, BI-04, CH-04, CO-03, CT-FIN-03 , CT-EAV-04 , CT-IAU-04, DE-01, EL-09, EN-ENG-04, EN-SUR-03, GT-08, HR-05, LS-05, MT-06, ND-ADV-3, ND-DIT-4, ND-HME-4, PC-04, PE-06, PH-02, PM-07, PM-MCO-03, PS-4, SG-PAT-05, SW-SCW-05, TI-07 Aviation, TI-08 Sécurité ferroviaire, TR-05, UT-3, VM-3, WP-06</v>
      </c>
    </row>
    <row r="31" spans="1:3" ht="30" x14ac:dyDescent="0.25">
      <c r="A31" s="61" t="str">
        <f>'5. Données salariales brutes'!A31</f>
        <v>AR-06</v>
      </c>
      <c r="B31" s="130" t="str" cm="1">
        <f t="array" ref="B31">_xlfn.TEXTJOIN(", ", TRUE, _xlfn._xlws.FILTER('5. Données salariales brutes'!$A$2:$A$1297, ('5. Données salariales brutes'!$C$2:$C$1297 &lt; '5. Données salariales brutes'!D31) * ('5. Données salariales brutes'!$C$2:$C$1297 &gt;= '5. Données salariales brutes'!C31) * ('5. Données salariales brutes'!$A$2:$A$1297 &lt;&gt; '5. Données salariales brutes'!A31), "No matches"))</f>
        <v>AO-CAI-04, AO-HPS-03, CT-EAV-06 , DS-5, EC-08, EN-ENG-05, FB-8, FS-04, MA-07, PM-MCO-04, SE-REM-2, SE-RES-4, SO-INS-02, SO-MAO-11, UT-4, VM-5</v>
      </c>
      <c r="C31" s="129" t="str" cm="1">
        <f t="array" ref="C31">_xlfn.TEXTJOIN(", ",TRUE,_xlfn._xlws.FILTER('5. Données salariales brutes'!$A$2:$A$1297,('5. Données salariales brutes'!$C$2:$C$1297 &gt;'5. Données salariales brutes'!E31)*('5. Données salariales brutes'!$C$2:$C$1297 &lt;'5. Données salariales brutes'!C31),"No matches"))</f>
        <v>AC-01, AG-05, AO-CAI-03, AO-HPS-02, BI-05, CH-05, CO-04, CT-FIN-04 , CT-EAV-05 , DE-02, EN-SUR-04, MA-06, MT-07, NU-CHN-8, NU-HOS-8, PC-05, PH-03, PS-5, SG-PAT-06, SG-SRE-08</v>
      </c>
    </row>
    <row r="32" spans="1:3" x14ac:dyDescent="0.25">
      <c r="A32" s="61" t="str">
        <f>'5. Données salariales brutes'!A32</f>
        <v>AR-07</v>
      </c>
      <c r="B32" s="130" t="str" cm="1">
        <f t="array" ref="B32">_xlfn.TEXTJOIN(", ", TRUE, _xlfn._xlws.FILTER('5. Données salariales brutes'!$A$2:$A$1297, ('5. Données salariales brutes'!$C$2:$C$1297 &lt; '5. Données salariales brutes'!D32) * ('5. Données salariales brutes'!$C$2:$C$1297 &gt;= '5. Données salariales brutes'!C32) * ('5. Données salariales brutes'!$A$2:$A$1297 &lt;&gt; '5. Données salariales brutes'!A32), "No matches"))</f>
        <v>AC-02, AO-ETP-01, DS-6, EN-SUR-06</v>
      </c>
      <c r="C32" s="129" t="str" cm="1">
        <f t="array" ref="C32">_xlfn.TEXTJOIN(", ",TRUE,_xlfn._xlws.FILTER('5. Données salariales brutes'!$A$2:$A$1297,('5. Données salariales brutes'!$C$2:$C$1297 &gt;'5. Données salariales brutes'!E32)*('5. Données salariales brutes'!$C$2:$C$1297 &lt;'5. Données salariales brutes'!C32),"No matches"))</f>
        <v>AO-CAI-05, DE-03, EN-ENG-06, IT-05, SE-RES-5, SO-MAO-12</v>
      </c>
    </row>
    <row r="33" spans="1:3" ht="270" x14ac:dyDescent="0.25">
      <c r="A33" s="61" t="str">
        <f>'5. Données salariales brutes'!A33</f>
        <v>AS-01</v>
      </c>
      <c r="B33" s="130" t="str" cm="1">
        <f t="array" ref="B33">_xlfn.TEXTJOIN(", ", TRUE, _xlfn._xlws.FILTER('5. Données salariales brutes'!$A$2:$A$1297, ('5. Données salariales brutes'!$C$2:$C$1297 &lt; '5. Données salariales brutes'!D33) * ('5. Données salariales brutes'!$C$2:$C$1297 &gt;= '5. Données salariales brutes'!C33) * ('5. Données salariales brutes'!$A$2:$A$1297 &lt;&gt; '5. Données salariales brutes'!A33), "No matches"))</f>
        <v>AR-01, CM-06, DA-CON-5, DA-PRO-5, DD-04, EC-01, ED-EST-01 (EE 4), ED-EST-01 (EE 5), ED-EST-02 (EE 3) ,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4), ED-LAT-04 (EE 2), GL-AMW-8, GL-ELE -10, GL-GHW-5, GL-GHW-6, GL-INM-9, GL-MAM-00, GL-MAM-6, GL-MAM-7, GL-MAN-7, GL-MDO-8, GL-MDO-9, GL-MOC-7, GL-MOC-8, GL-MST-10, GL-PCF-00,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33" s="129" t="str" cm="1">
        <f t="array" ref="C33">_xlfn.TEXTJOIN(", ",TRUE,_xlfn._xlws.FILTER('5. Données salariales brutes'!$A$2:$A$1297,('5. Données salariales brutes'!$C$2:$C$1297 &gt;'5. Données salariales brutes'!E33)*('5. Données salariales brutes'!$C$2:$C$1297 &lt;'5. Données salariales brutes'!C33),"No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row>
    <row r="34" spans="1:3" ht="300" x14ac:dyDescent="0.25">
      <c r="A34" s="61" t="str">
        <f>'5. Données salariales brutes'!A34</f>
        <v>AS-02</v>
      </c>
      <c r="B34" s="130" t="str" cm="1">
        <f t="array" ref="B34">_xlfn.TEXTJOIN(", ", TRUE, _xlfn._xlws.FILTER('5. Données salariales brutes'!$A$2:$A$1297, ('5. Données salariales brutes'!$C$2:$C$1297 &lt; '5. Données salariales brutes'!D34) * ('5. Données salariales brutes'!$C$2:$C$1297 &gt;= '5. Données salariales brutes'!C34) * ('5. Données salariales brutes'!$A$2:$A$1297 &lt;&gt; '5. Données salariales brutes'!A34), "No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GL-INM-10, GL-INM-11, GL-MAM-8, GL-MAM-9, GL-MAN-9, GL-MDO-10, GL-MDO-11, GL-MOC-9, GL-MOC-10, GL-MST-12, GL-PCF-7, GL-PIP-00,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ST-COR-2, TR-01</v>
      </c>
      <c r="C34" s="129" t="str" cm="1">
        <f t="array" ref="C34">_xlfn.TEXTJOIN(", ",TRUE,_xlfn._xlws.FILTER('5. Données salariales brutes'!$A$2:$A$1297,('5. Données salariales brutes'!$C$2:$C$1297 &gt;'5. Données salariales brutes'!E34)*('5. Données salariales brutes'!$C$2:$C$1297 &lt;'5. Données salariales brutes'!C34),"No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GL-MAM-00, GL-MAM-7, GL-MAN-7, GL-MAN-8, GL-MDO-8, GL-MDO-9, GL-MOC-8, GL-MST-10, GL-MST-11, GL-PCF-00,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35" spans="1:3" ht="300" x14ac:dyDescent="0.25">
      <c r="A35" s="61" t="str">
        <f>'5. Données salariales brutes'!A35</f>
        <v>AS-03</v>
      </c>
      <c r="B35" s="130" t="str" cm="1">
        <f t="array" ref="B35">_xlfn.TEXTJOIN(", ", TRUE, _xlfn._xlws.FILTER('5. Données salariales brutes'!$A$2:$A$1297, ('5. Données salariales brutes'!$C$2:$C$1297 &lt; '5. Données salariales brutes'!D35) * ('5. Données salariales brutes'!$C$2:$C$1297 &gt;= '5. Données salariales brutes'!C35) * ('5. Données salariales brutes'!$A$2:$A$1297 &lt;&gt; '5. Données salariales brutes'!A35), "No matches"))</f>
        <v>DD-06, DS-1, EC-02, ED-EST-01 (EE 7) , ED-EST-01 (EE 8), ED-EST-02 (EE 6) , ED-EST-02 (EE 7) , ED-EST-03 (EE 4), ED-EST-04 (EE 2),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35" s="129" t="str" cm="1">
        <f t="array" ref="C35">_xlfn.TEXTJOIN(", ",TRUE,_xlfn._xlws.FILTER('5. Données salariales brutes'!$A$2:$A$1297,('5. Données salariales brutes'!$C$2:$C$1297 &gt;'5. Données salariales brutes'!E35)*('5. Données salariales brutes'!$C$2:$C$1297 &lt;'5. Données salariales brutes'!C35),"No matches"))</f>
        <v>CM-07, CO-DEV/PER, CR-06, DA-CON-6, DA-PRO-6, DD-05, ED-EST-01 (EE 6), ED-EST-02 (EE 5)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36" spans="1:3" ht="285" x14ac:dyDescent="0.25">
      <c r="A36" s="61" t="str">
        <f>'5. Données salariales brutes'!A36</f>
        <v>AS-04</v>
      </c>
      <c r="B36" s="130" t="str" cm="1">
        <f t="array" ref="B36">_xlfn.TEXTJOIN(", ", TRUE, _xlfn._xlws.FILTER('5. Données salariales brutes'!$A$2:$A$1297, ('5. Données salariales brutes'!$C$2:$C$1297 &lt; '5. Données salariales brutes'!D36) * ('5. Données salariales brutes'!$C$2:$C$1297 &gt;= '5. Données salariales brutes'!C36) * ('5. Données salariales brutes'!$A$2:$A$1297 &lt;&gt; '5. Données salariales brutes'!A36), "No matches"))</f>
        <v>AI-01,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36" s="129" t="str" cm="1">
        <f t="array" ref="C36">_xlfn.TEXTJOIN(", ",TRUE,_xlfn._xlws.FILTER('5. Données salariales brutes'!$A$2:$A$1297,('5. Données salariales brutes'!$C$2:$C$1297 &gt;'5. Données salariales brutes'!E36)*('5. Données salariales brutes'!$C$2:$C$1297 &lt;'5. Données salariales brutes'!C36),"No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37" spans="1:3" ht="195" x14ac:dyDescent="0.25">
      <c r="A37" s="61" t="str">
        <f>'5. Données salariales brutes'!A37</f>
        <v>AS-05</v>
      </c>
      <c r="B37" s="130" t="str" cm="1">
        <f t="array" ref="B37">_xlfn.TEXTJOIN(", ", TRUE, _xlfn._xlws.FILTER('5. Données salariales brutes'!$A$2:$A$1297, ('5. Données salariales brutes'!$C$2:$C$1297 &lt; '5. Données salariales brutes'!D37) * ('5. Données salariales brutes'!$C$2:$C$1297 &gt;= '5. Données salariales brutes'!C37) * ('5. Données salariales brutes'!$A$2:$A$1297 &lt;&gt; '5. Données salariales brutes'!A37), "No matches"))</f>
        <v>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37" s="129" t="str" cm="1">
        <f t="array" ref="C37">_xlfn.TEXTJOIN(", ",TRUE,_xlfn._xlws.FILTER('5. Données salariales brutes'!$A$2:$A$1297,('5. Données salariales brutes'!$C$2:$C$1297 &gt;'5. Données salariales brutes'!E37)*('5. Données salariales brutes'!$C$2:$C$1297 &lt;'5. Données salariales brutes'!C37),"No matches"))</f>
        <v>AG-02, AI-02,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12), ED-LAT-04 (EE 13), EG-05, EL-05, EU-PEI-2, FB-3, FO-01, FR-1, FR-2, FS-01, GL-EIM-14, GL-PCF-14, GL-SMW-13, GL-SMW-14, GL-VHE-14, GS-12, GS-13, HP-06, HR-03, HS-PHS-10, LP-00, MA-03, ND-DIT-1, ND-HME-1, OM-04, PC-02, PE-03, PI-06-CGC, PR(S)-03, RO-05, SO-FLP-03, SO-MAO-04, SO-RAD-02, SO-RAD-03, SR-E (Groupe salarial 6), SR-E (Groupe salarial 7), SR-E (Groupe salarial 8), SW-SCW-03, TI-06, TI-05 Aviation, TI-05 Marine, WP-04</v>
      </c>
    </row>
    <row r="38" spans="1:3" ht="75" x14ac:dyDescent="0.25">
      <c r="A38" s="61" t="str">
        <f>'5. Données salariales brutes'!A38</f>
        <v>AS-06</v>
      </c>
      <c r="B38" s="130" t="str" cm="1">
        <f t="array" ref="B38">_xlfn.TEXTJOIN(", ", TRUE, _xlfn._xlws.FILTER('5. Données salariales brutes'!$A$2:$A$1297, ('5. Données salariales brutes'!$C$2:$C$1297 &lt; '5. Données salariales brutes'!D38) * ('5. Données salariales brutes'!$C$2:$C$1297 &gt;= '5. Données salariales brutes'!C38) * ('5. Données salariales brutes'!$A$2:$A$1297 &lt;&gt; '5. Données salariales brutes'!A38), "No matches"))</f>
        <v>AG-03, BI-03, CH-03, CT-EAV-03 , CT-IAU-03, ED-EDS-04, ED-EST-05 (EE 9), ED-EST-06 (EE 7), ED-EST-06 (EE 8), EG-07, EL-07, EN-ENG-03, EN-SUR-02, FB-5, FR-4, GT-07, HP-08, HR-04, IS-05 , LS-04, MA-04, MT-04, ND-ADV-2, ND-DIT-3, ND-HME-3, NU-CHN-5, NU-HOS-5, OM-05, OP-2, PC-03, PG-05, PH-01, SG-SRE-04, SO-FLP-06, SO-MAO-07, SW-SCW-04, TI-06 Aviation, TI-06 Marine, VM-2, WP-05</v>
      </c>
      <c r="C38" s="129" t="str" cm="1">
        <f t="array" ref="C38">_xlfn.TEXTJOIN(", ",TRUE,_xlfn._xlws.FILTER('5. Données salariales brutes'!$A$2:$A$1297,('5. Données salariales brutes'!$C$2:$C$1297 &gt;'5. Données salariales brutes'!E38)*('5. Données salariales brutes'!$C$2:$C$1297 &lt;'5. Données salariales brutes'!C38),"No matches"))</f>
        <v>AI-03, AR-03, CT-FIN-02 , CX-3, EC-05, ED-EST-04 (EE 9), ED-EST-04 (EE 10), ED-EST-05 (EE 7), ED-EST-05 (EE 8), ED-EST-06 (EE 6), ED-EST-06 Ontario (EE 10), ED-EST-06 Manitoba (EE 10), ED-EST-06 Colombie-Britannique (EE 11), EG-06, EL-06, FO-02, FR-3, HP-07, MT-03, ND-DIT-2, ND-HME-2, NU-CHN-3, NU-CHN-4, NU-HOS-3, NU-HOS-4, OP-1, PE-04, PI-07-CGC, PR(S)-04, RO-06, SO-FLP-05, SO-MAO-06, SR-E (Groupe salarial 12), SW-SCW-03 Travailleurs du service social clinique, TI-07, TI-06 Sécurité ferroviaire, TR-03, UT-2</v>
      </c>
    </row>
    <row r="39" spans="1:3" ht="60" x14ac:dyDescent="0.25">
      <c r="A39" s="61" t="str">
        <f>'5. Données salariales brutes'!A39</f>
        <v>AS-07</v>
      </c>
      <c r="B39" s="130" t="str" cm="1">
        <f t="array" ref="B39">_xlfn.TEXTJOIN(", ", TRUE, _xlfn._xlws.FILTER('5. Données salariales brutes'!$A$2:$A$1297, ('5. Données salariales brutes'!$C$2:$C$1297 &lt; '5. Données salariales brutes'!D39) * ('5. Données salariales brutes'!$C$2:$C$1297 &gt;= '5. Données salariales brutes'!C39) * ('5. Données salariales brutes'!$A$2:$A$1297 &lt;&gt; '5. Données salariales brutes'!A39), "No matches"))</f>
        <v>AI-05, AI-06, CT-FIN-03 , CT-EAV-04 , CT-IAU-04, EC-06, EG-08, EL-08, EN-SUR-03, FB-6, FO-03, FR-6, HR-05, IS-06 , MA-05, ND-ADV-3, ND-DIT-4, ND-HME-4, NU-CHN-6, NU-HOS-6, PG-06, PH-02, PM-06 , PM-MCO-02, SE-RES-2, SG-SRE-06, SO-FLP-07, SO-MAO-09, SW-SCW-05, TI-07 Aviation, TI-07 Marine, VM-3, WP-06</v>
      </c>
      <c r="C39" s="129" t="str" cm="1">
        <f t="array" ref="C39">_xlfn.TEXTJOIN(", ",TRUE,_xlfn._xlws.FILTER('5. Données salariales brutes'!$A$2:$A$1297,('5. Données salariales brutes'!$C$2:$C$1297 &gt;'5. Données salariales brutes'!E39)*('5. Données salariales brutes'!$C$2:$C$1297 &lt;'5. Données salariales brutes'!C39),"No matches"))</f>
        <v>AI-04, AO-CAI-01, AR-04, CO-02, ED-EDS-05, ED-EST-05 (EE 10), ED-EST-06 (EE 9), ED-EST-06 (EE 10), EN-ENG-03, EN-SUR-02, FR-5, FS-02, GT-07, HP-09, IT-03, LP-01, MT-05, ND-HME-3, NU-CHN-5, NU-HOS-5, OP-3, PE-05, PG-05, PH-01, PS-3, PR(S)-05, SG-PAT-04, SG-SRE-05, SO-FLP-06, SO-MAO-08, SR-CPS1, SW-SCW-04, TI-08, TI-07 Sécurité ferroviaire, TR-04, VM-2</v>
      </c>
    </row>
    <row r="40" spans="1:3" ht="45" x14ac:dyDescent="0.25">
      <c r="A40" s="61" t="str">
        <f>'5. Données salariales brutes'!A40</f>
        <v>AS-08</v>
      </c>
      <c r="B40" s="130" t="str" cm="1">
        <f t="array" ref="B40">_xlfn.TEXTJOIN(", ", TRUE, _xlfn._xlws.FILTER('5. Données salariales brutes'!$A$2:$A$1297, ('5. Données salariales brutes'!$C$2:$C$1297 &lt; '5. Données salariales brutes'!D40) * ('5. Données salariales brutes'!$C$2:$C$1297 &gt;= '5. Données salariales brutes'!C40) * ('5. Données salariales brutes'!$A$2:$A$1297 &lt;&gt; '5. Données salariales brutes'!A40), "No matches"))</f>
        <v>AG-04, AI-07, AO-CAI-02, AO-HPS-01, AR-05, BI-04, CH-04, CO-03, DE-01, EL-09, EN-ENG-04, FB-7, FO-04, FS-03, GT-08, IT-04, LS-05, MT-06, PC-04, PE-06, PM-07, PM-MCO-03, PS-4, SE-RES-3, SG-PAT-05, SG-SRE-07, SO-INS-01, SO-MAO-10, TI-08 Marine, TI-08 Sécurité ferroviaire, TR-05, UT-3</v>
      </c>
      <c r="C40" s="129" t="str" cm="1">
        <f t="array" ref="C40">_xlfn.TEXTJOIN(", ",TRUE,_xlfn._xlws.FILTER('5. Données salariales brutes'!$A$2:$A$1297,('5. Données salariales brutes'!$C$2:$C$1297 &gt;'5. Données salariales brutes'!E40)*('5. Données salariales brutes'!$C$2:$C$1297 &lt;'5. Données salariales brutes'!C40),"No matches"))</f>
        <v>AI-05, AI-06, AS-07, CT-FIN-03 , CT-EAV-04 , CT-IAU-04, EC-06, EG-08, EL-08, EN-SUR-03, FB-6, FO-03, FR-6, FS-02, HR-05, IS-06 , MA-05, ND-ADV-3, ND-DIT-4, ND-HME-4, NU-CHN-6, NU-HOS-6, PG-06, PH-02, PM-06 , PM-MCO-02, SE-RES-2, SG-SRE-06, SO-FLP-07, SO-MAO-09, SW-SCW-05, TI-07 Aviation, TI-07 Marine, VM-3, WP-06</v>
      </c>
    </row>
    <row r="41" spans="1:3" ht="285" x14ac:dyDescent="0.25">
      <c r="A41" s="61" t="str">
        <f>'5. Données salariales brutes'!A41</f>
        <v>BI-01</v>
      </c>
      <c r="B41" s="130" t="str" cm="1">
        <f t="array" ref="B41">_xlfn.TEXTJOIN(", ", TRUE, _xlfn._xlws.FILTER('5. Données salariales brutes'!$A$2:$A$1297, ('5. Données salariales brutes'!$C$2:$C$1297 &lt; '5. Données salariales brutes'!D41) * ('5. Données salariales brutes'!$C$2:$C$1297 &gt;= '5. Données salariales brutes'!C41) * ('5. Données salariales brutes'!$A$2:$A$1297 &lt;&gt; '5. Données salariales brutes'!A41), "No matches"))</f>
        <v>AG-01, AI-01, AS-04,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41" s="129" t="str" cm="1">
        <f t="array" ref="C41">_xlfn.TEXTJOIN(", ",TRUE,_xlfn._xlws.FILTER('5. Données salariales brutes'!$A$2:$A$1297,('5. Données salariales brutes'!$C$2:$C$1297 &gt;'5. Données salariales brutes'!E41)*('5. Données salariales brutes'!$C$2:$C$1297 &lt;'5. Données salariales brutes'!C41),"No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42" spans="1:3" ht="210" x14ac:dyDescent="0.25">
      <c r="A42" s="61" t="str">
        <f>'5. Données salariales brutes'!A42</f>
        <v>BI-02</v>
      </c>
      <c r="B42" s="130" t="str" cm="1">
        <f t="array" ref="B42">_xlfn.TEXTJOIN(", ", TRUE, _xlfn._xlws.FILTER('5. Données salariales brutes'!$A$2:$A$1297, ('5. Données salariales brutes'!$C$2:$C$1297 &lt; '5. Données salariales brutes'!D42) * ('5. Données salariales brutes'!$C$2:$C$1297 &gt;= '5. Données salariales brutes'!C42) * ('5. Données salariales brutes'!$A$2:$A$1297 &lt;&gt; '5. Données salariales brutes'!A42), "No matches"))</f>
        <v>AG-02, AS-05, CH-02,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ND-HME-1, NU-CHN-2, NU-HOS-2, OM-04, PC-02,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42" s="129" t="str" cm="1">
        <f t="array" ref="C42">_xlfn.TEXTJOIN(", ",TRUE,_xlfn._xlws.FILTER('5. Données salariales brutes'!$A$2:$A$1297,('5. Données salariales brutes'!$C$2:$C$1297 &gt;'5. Données salariales brutes'!E42)*('5. Données salariales brutes'!$C$2:$C$1297 &lt;'5. Données salariales brutes'!C42),"No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PR(S)-03, RO-04, SO-FLP-03, SO-MAO-03, SO-RAD-02, SR-E (Groupe salarial 5), SR-E (Groupe salarial 6), TI-05 Aviation, TR-02</v>
      </c>
    </row>
    <row r="43" spans="1:3" ht="60" x14ac:dyDescent="0.25">
      <c r="A43" s="61" t="str">
        <f>'5. Données salariales brutes'!A43</f>
        <v>BI-03</v>
      </c>
      <c r="B43" s="130" t="str" cm="1">
        <f t="array" ref="B43">_xlfn.TEXTJOIN(", ", TRUE, _xlfn._xlws.FILTER('5. Données salariales brutes'!$A$2:$A$1297, ('5. Données salariales brutes'!$C$2:$C$1297 &lt; '5. Données salariales brutes'!D43) * ('5. Données salariales brutes'!$C$2:$C$1297 &gt;= '5. Données salariales brutes'!C43) * ('5. Données salariales brutes'!$A$2:$A$1297 &lt;&gt; '5. Données salariales brutes'!A43), "No matches"))</f>
        <v>AG-03, AO-CAI-01, AR-04, CH-03, ED-EDS-05, ED-EST-05 (EE 10), ED-EST-06 (EE 9), EL-07, EN-ENG-03, EN-SUR-02, FR-5, GT-07, HR-04, IT-03, MT-05, ND-HME-3, NU-CHN-5, NU-HOS-5, OP-2, PC-03, PE-05, PG-05, PH-01, PS-3, PR(S)-05, SG-PAT-04, SO-FLP-06, SO-MAO-08, SR-CPS1, SW-SCW-04, TI-08, TI-06 Marine, TI-07 Sécurité ferroviaire, TR-04, VM-2</v>
      </c>
      <c r="C43" s="129" t="str" cm="1">
        <f t="array" ref="C43">_xlfn.TEXTJOIN(", ",TRUE,_xlfn._xlws.FILTER('5. Données salariales brutes'!$A$2:$A$1297,('5. Données salariales brutes'!$C$2:$C$1297 &gt;'5. Données salariales brutes'!E43)*('5. Données salariales brutes'!$C$2:$C$1297 &lt;'5. Données salariales brutes'!C43),"No matches"))</f>
        <v>AI-03, AS-06, CT-EAV-03 , CT-IAU-03, EC-05, ED-EDS-04, ED-EST-04 (EE 10), ED-EST-05 (EE 8), ED-EST-05 (EE 9), ED-EST-06 (EE 7), ED-EST-06 (EE 8), EG-07, FB-5, FO-02, FR-4, HP-08, IS-05 , LS-04, MA-04, MT-03, MT-04, ND-ADV-2, ND-DIT-3, NU-CHN-4, NU-HOS-4, OM-05, PR(S)-04, RO-06, SG-SRE-04, SO-FLP-05, SO-MAO-07, TI-06 Aviation, TI-06 Sécurité ferroviaire, TR-03, UT-2, WP-05</v>
      </c>
    </row>
    <row r="44" spans="1:3" ht="45" x14ac:dyDescent="0.25">
      <c r="A44" s="61" t="str">
        <f>'5. Données salariales brutes'!A44</f>
        <v>BI-04</v>
      </c>
      <c r="B44" s="130" t="str" cm="1">
        <f t="array" ref="B44">_xlfn.TEXTJOIN(", ", TRUE, _xlfn._xlws.FILTER('5. Données salariales brutes'!$A$2:$A$1297, ('5. Données salariales brutes'!$C$2:$C$1297 &lt; '5. Données salariales brutes'!D44) * ('5. Données salariales brutes'!$C$2:$C$1297 &gt;= '5. Données salariales brutes'!C44) * ('5. Données salariales brutes'!$A$2:$A$1297 &lt;&gt; '5. Données salariales brutes'!A44), "No matches"))</f>
        <v>AG-04, AI-07, AO-CAI-02, AO-HPS-01, AR-05, CH-04, CO-03, DE-01, DS-4, EL-09, FB-7, FO-04, FS-03, GT-08, IT-04, LS-05, MT-06, NU-CHN-7, NU-HOS-7, PC-04, PE-06, PS-4, SE-RES-3, SG-PAT-07, SG-SRE-07, SO-INS-01, SO-MAO-10, TI-08 Marine, TI-08 Sécurité ferroviaire, TR-05, UT-3, VM-4</v>
      </c>
      <c r="C44" s="129" t="str" cm="1">
        <f t="array" ref="C44">_xlfn.TEXTJOIN(", ",TRUE,_xlfn._xlws.FILTER('5. Données salariales brutes'!$A$2:$A$1297,('5. Données salariales brutes'!$C$2:$C$1297 &gt;'5. Données salariales brutes'!E44)*('5. Données salariales brutes'!$C$2:$C$1297 &lt;'5. Données salariales brutes'!C44),"No matches"))</f>
        <v>AI-05, AI-06, AS-08, CT-FIN-03 , CT-EAV-04 , CT-IAU-04, EC-06, EG-08, EN-ENG-04, EN-SUR-03, FB-6, FO-03, FR-6, HR-05, MA-05, ND-ADV-3, ND-DIT-4, ND-HME-4, NU-CHN-6, NU-HOS-6, PG-06, PH-02, PM-07, PM-MCO-03, SE-RES-2, SG-PAT-05, SG-SRE-06, SO-MAO-09, SW-SCW-05, TI-07 Aviation, TI-07 Marine, VM-3, WP-06</v>
      </c>
    </row>
    <row r="45" spans="1:3" ht="45" x14ac:dyDescent="0.25">
      <c r="A45" s="61" t="str">
        <f>'5. Données salariales brutes'!A45</f>
        <v>BI-05</v>
      </c>
      <c r="B45" s="130" t="str" cm="1">
        <f t="array" ref="B45">_xlfn.TEXTJOIN(", ", TRUE, _xlfn._xlws.FILTER('5. Données salariales brutes'!$A$2:$A$1297, ('5. Données salariales brutes'!$C$2:$C$1297 &lt; '5. Données salariales brutes'!D45) * ('5. Données salariales brutes'!$C$2:$C$1297 &gt;= '5. Données salariales brutes'!C45) * ('5. Données salariales brutes'!$A$2:$A$1297 &lt;&gt; '5. Données salariales brutes'!A45), "No matches"))</f>
        <v>AC-01, AG-05, AO-CAI-03, AO-HPS-02, AR-06, CH-05, CO-04, CT-FIN-04 , DE-02, EC-08, EN-ENG-05, FB-8, NU-CHN-8, NU-HOS-8, PC-05, PS-5, SG-PAT-06, SG-SRE-08, SO-INS-02, SO-MAO-11, VM-5</v>
      </c>
      <c r="C45" s="129" t="str" cm="1">
        <f t="array" ref="C45">_xlfn.TEXTJOIN(", ",TRUE,_xlfn._xlws.FILTER('5. Données salariales brutes'!$A$2:$A$1297,('5. Données salariales brutes'!$C$2:$C$1297 &gt;'5. Données salariales brutes'!E45)*('5. Données salariales brutes'!$C$2:$C$1297 &lt;'5. Données salariales brutes'!C45),"No matches"))</f>
        <v>AI-07, AO-CAI-02, AO-HPS-01, AR-05, CO-03, CT-EAV-05 , DS-4, EC-07, EN-SUR-04, FB-7, FO-04, FS-03, IT-04, MA-06, MT-07, NU-CHN-7, NU-HOS-7, PH-03, SE-REM-1, SE-RES-3, SG-PAT-07, SG-SRE-07, SO-INS-01, SO-MAO-10, TI-08 Aviation, TI-08 Marine, VM-4</v>
      </c>
    </row>
    <row r="46" spans="1:3" ht="285" x14ac:dyDescent="0.25">
      <c r="A46" s="61" t="str">
        <f>'5. Données salariales brutes'!A46</f>
        <v>CH-01</v>
      </c>
      <c r="B46" s="130" t="str" cm="1">
        <f t="array" ref="B46">_xlfn.TEXTJOIN(", ", TRUE, _xlfn._xlws.FILTER('5. Données salariales brutes'!$A$2:$A$1297, ('5. Données salariales brutes'!$C$2:$C$1297 &lt; '5. Données salariales brutes'!D46) * ('5. Données salariales brutes'!$C$2:$C$1297 &gt;= '5. Données salariales brutes'!C46) * ('5. Données salariales brutes'!$A$2:$A$1297 &lt;&gt; '5. Données salariales brutes'!A46), "No matches"))</f>
        <v>AG-01, AI-01, AS-04, BI-01,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46" s="129" t="str" cm="1">
        <f t="array" ref="C46">_xlfn.TEXTJOIN(", ",TRUE,_xlfn._xlws.FILTER('5. Données salariales brutes'!$A$2:$A$1297,('5. Données salariales brutes'!$C$2:$C$1297 &gt;'5. Données salariales brutes'!E46)*('5. Données salariales brutes'!$C$2:$C$1297 &lt;'5. Données salariales brutes'!C46),"No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47" spans="1:3" ht="210" x14ac:dyDescent="0.25">
      <c r="A47" s="61" t="str">
        <f>'5. Données salariales brutes'!A47</f>
        <v>CH-02</v>
      </c>
      <c r="B47" s="130" t="str" cm="1">
        <f t="array" ref="B47">_xlfn.TEXTJOIN(", ", TRUE, _xlfn._xlws.FILTER('5. Données salariales brutes'!$A$2:$A$1297, ('5. Données salariales brutes'!$C$2:$C$1297 &lt; '5. Données salariales brutes'!D47) * ('5. Données salariales brutes'!$C$2:$C$1297 &gt;= '5. Données salariales brutes'!C47) * ('5. Données salariales brutes'!$A$2:$A$1297 &lt;&gt; '5. Données salariales brutes'!A47), "No matches"))</f>
        <v>AG-02, AS-05, BI-02,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ND-HME-1, NU-CHN-2, NU-HOS-2, OM-04, PC-02,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47" s="129" t="str" cm="1">
        <f t="array" ref="C47">_xlfn.TEXTJOIN(", ",TRUE,_xlfn._xlws.FILTER('5. Données salariales brutes'!$A$2:$A$1297,('5. Données salariales brutes'!$C$2:$C$1297 &gt;'5. Données salariales brutes'!E47)*('5. Données salariales brutes'!$C$2:$C$1297 &lt;'5. Données salariales brutes'!C47),"No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PR(S)-03, RO-04, SO-FLP-03, SO-MAO-03, SO-RAD-02, SR-E (Groupe salarial 5), SR-E (Groupe salarial 6), TI-05 Aviation, TR-02</v>
      </c>
    </row>
    <row r="48" spans="1:3" ht="60" x14ac:dyDescent="0.25">
      <c r="A48" s="61" t="str">
        <f>'5. Données salariales brutes'!A48</f>
        <v>CH-03</v>
      </c>
      <c r="B48" s="130" t="str" cm="1">
        <f t="array" ref="B48">_xlfn.TEXTJOIN(", ", TRUE, _xlfn._xlws.FILTER('5. Données salariales brutes'!$A$2:$A$1297, ('5. Données salariales brutes'!$C$2:$C$1297 &lt; '5. Données salariales brutes'!D48) * ('5. Données salariales brutes'!$C$2:$C$1297 &gt;= '5. Données salariales brutes'!C48) * ('5. Données salariales brutes'!$A$2:$A$1297 &lt;&gt; '5. Données salariales brutes'!A48), "No matches"))</f>
        <v>AG-03, AO-CAI-01, AR-04, BI-03, ED-EDS-05, ED-EST-05 (EE 10), ED-EST-06 (EE 9), EL-07, EN-ENG-03, EN-SUR-02, FR-5, GT-07, HR-04, IT-03, MT-05, ND-HME-3, NU-CHN-5, NU-HOS-5, OP-2, PC-03, PE-05, PG-05, PH-01, PS-3, PR(S)-05, SG-PAT-04, SO-FLP-06, SO-MAO-08, SR-CPS1, SW-SCW-04, TI-08, TI-06 Marine, TI-07 Sécurité ferroviaire, TR-04, VM-2</v>
      </c>
      <c r="C48" s="129" t="str" cm="1">
        <f t="array" ref="C48">_xlfn.TEXTJOIN(", ",TRUE,_xlfn._xlws.FILTER('5. Données salariales brutes'!$A$2:$A$1297,('5. Données salariales brutes'!$C$2:$C$1297 &gt;'5. Données salariales brutes'!E48)*('5. Données salariales brutes'!$C$2:$C$1297 &lt;'5. Données salariales brutes'!C48),"No matches"))</f>
        <v>AI-03, AS-06, CT-EAV-03 , CT-IAU-03, EC-05, ED-EDS-04, ED-EST-04 (EE 10), ED-EST-05 (EE 8), ED-EST-05 (EE 9), ED-EST-06 (EE 7), ED-EST-06 (EE 8), EG-07, FB-5, FO-02, FR-4, HP-08, IS-05 , LS-04, MA-04, MT-03, MT-04, ND-ADV-2, ND-DIT-3, NU-CHN-4, NU-HOS-4, OM-05, PR(S)-04, RO-06, SG-SRE-04, SO-FLP-05, SO-MAO-07, TI-06 Aviation, TI-06 Sécurité ferroviaire, TR-03, UT-2, WP-05</v>
      </c>
    </row>
    <row r="49" spans="1:3" ht="45" x14ac:dyDescent="0.25">
      <c r="A49" s="61" t="str">
        <f>'5. Données salariales brutes'!A49</f>
        <v>CH-04</v>
      </c>
      <c r="B49" s="130" t="str" cm="1">
        <f t="array" ref="B49">_xlfn.TEXTJOIN(", ", TRUE, _xlfn._xlws.FILTER('5. Données salariales brutes'!$A$2:$A$1297, ('5. Données salariales brutes'!$C$2:$C$1297 &lt; '5. Données salariales brutes'!D49) * ('5. Données salariales brutes'!$C$2:$C$1297 &gt;= '5. Données salariales brutes'!C49) * ('5. Données salariales brutes'!$A$2:$A$1297 &lt;&gt; '5. Données salariales brutes'!A49), "No matches"))</f>
        <v>AG-04, AI-07, AO-CAI-02, AO-HPS-01, AR-05, BI-04, CO-03, DE-01, DS-4, EL-09, FB-7, FO-04, FS-03, GT-08, IT-04, LS-05, MT-06, NU-CHN-7, NU-HOS-7, PC-04, PE-06, PS-4, SE-RES-3, SG-PAT-07, SG-SRE-07, SO-INS-01, SO-MAO-10, TI-08 Marine, TI-08 Sécurité ferroviaire, TR-05, UT-3, VM-4</v>
      </c>
      <c r="C49" s="129" t="str" cm="1">
        <f t="array" ref="C49">_xlfn.TEXTJOIN(", ",TRUE,_xlfn._xlws.FILTER('5. Données salariales brutes'!$A$2:$A$1297,('5. Données salariales brutes'!$C$2:$C$1297 &gt;'5. Données salariales brutes'!E49)*('5. Données salariales brutes'!$C$2:$C$1297 &lt;'5. Données salariales brutes'!C49),"No matches"))</f>
        <v>AI-05, AI-06, AS-08, CT-FIN-03 , CT-EAV-04 , CT-IAU-04, EC-06, EG-08, EN-ENG-04, EN-SUR-03, FB-6, FO-03, FR-6, HR-05, MA-05, ND-ADV-3, ND-DIT-4, ND-HME-4, NU-CHN-6, NU-HOS-6, PG-06, PH-02, PM-07, PM-MCO-03, SE-RES-2, SG-PAT-05, SG-SRE-06, SO-MAO-09, SW-SCW-05, TI-07 Aviation, TI-07 Marine, VM-3, WP-06</v>
      </c>
    </row>
    <row r="50" spans="1:3" ht="45" x14ac:dyDescent="0.25">
      <c r="A50" s="61" t="str">
        <f>'5. Données salariales brutes'!A50</f>
        <v>CH-05</v>
      </c>
      <c r="B50" s="130" t="str" cm="1">
        <f t="array" ref="B50">_xlfn.TEXTJOIN(", ", TRUE, _xlfn._xlws.FILTER('5. Données salariales brutes'!$A$2:$A$1297, ('5. Données salariales brutes'!$C$2:$C$1297 &lt; '5. Données salariales brutes'!D50) * ('5. Données salariales brutes'!$C$2:$C$1297 &gt;= '5. Données salariales brutes'!C50) * ('5. Données salariales brutes'!$A$2:$A$1297 &lt;&gt; '5. Données salariales brutes'!A50), "No matches"))</f>
        <v>AC-01, AG-05, AO-CAI-03, AO-HPS-02, AR-06, BI-05, CO-04, CT-FIN-04 , DE-02, EC-08, EN-ENG-05, FB-8, NU-CHN-8, NU-HOS-8, PC-05, PS-5, SG-PAT-06, SG-SRE-08, SO-INS-02, SO-MAO-11, VM-5</v>
      </c>
      <c r="C50" s="129" t="str" cm="1">
        <f t="array" ref="C50">_xlfn.TEXTJOIN(", ",TRUE,_xlfn._xlws.FILTER('5. Données salariales brutes'!$A$2:$A$1297,('5. Données salariales brutes'!$C$2:$C$1297 &gt;'5. Données salariales brutes'!E50)*('5. Données salariales brutes'!$C$2:$C$1297 &lt;'5. Données salariales brutes'!C50),"No matches"))</f>
        <v>AI-07, AO-CAI-02, AO-HPS-01, AR-05, CO-03, CT-EAV-05 , DS-4, EC-07, EN-SUR-04, FB-7, FO-04, FS-03, IT-04, MA-06, MT-07, NU-CHN-7, NU-HOS-7, PH-03, SE-REM-1, SE-RES-3, SG-PAT-07, SG-SRE-07, SO-INS-01, SO-MAO-10, TI-08 Aviation, TI-08 Marine, VM-4</v>
      </c>
    </row>
    <row r="51" spans="1:3" ht="45" x14ac:dyDescent="0.25">
      <c r="A51" s="61" t="str">
        <f>'5. Données salariales brutes'!A51</f>
        <v>CM-01</v>
      </c>
      <c r="B51" s="130" t="str" cm="1">
        <f t="array" ref="B51">_xlfn.TEXTJOIN(", ", TRUE, _xlfn._xlws.FILTER('5. Données salariales brutes'!$A$2:$A$1297, ('5. Données salariales brutes'!$C$2:$C$1297 &lt; '5. Données salariales brutes'!D51) * ('5. Données salariales brutes'!$C$2:$C$1297 &gt;= '5. Données salariales brutes'!C51) * ('5. Données salariales brutes'!$A$2:$A$1297 &lt;&gt; '5. Données salariales brutes'!A51), "No matches"))</f>
        <v>ED-EST-01 Maritimes (EE 1), ED-EST-01 Saskatchewan (EE 1), ED-EST-01 Alberta (EE 1), GS-01, OE-BEO-2, OE-CEO-2, OE-DEO-2, OE-MSE-2, OE-MEO-2, SR-W (Groupe salarial 9) APC-1, SR-W (Groupe salarial 9) APD-1, ST-COR Niveau spécial B</v>
      </c>
      <c r="C51" s="129" t="str" cm="1">
        <f t="array" ref="C51">_xlfn.TEXTJOIN(", ",TRUE,_xlfn._xlws.FILTER('5. Données salariales brutes'!$A$2:$A$1297,('5. Données salariales brutes'!$C$2:$C$1297 &gt;'5. Données salariales brutes'!E51)*('5. Données salariales brutes'!$C$2:$C$1297 &lt;'5. Données salariales brutes'!C51),"No matches"))</f>
        <v>RO-00, ST-COR Niveau spécial A</v>
      </c>
    </row>
    <row r="52" spans="1:3" ht="60" x14ac:dyDescent="0.25">
      <c r="A52" s="61" t="str">
        <f>'5. Données salariales brutes'!A52</f>
        <v>CM-02</v>
      </c>
      <c r="B52" s="130" t="str" cm="1">
        <f t="array" ref="B52">_xlfn.TEXTJOIN(", ", TRUE, _xlfn._xlws.FILTER('5. Données salariales brutes'!$A$2:$A$1297, ('5. Données salariales brutes'!$C$2:$C$1297 &lt; '5. Données salariales brutes'!D52) * ('5. Données salariales brutes'!$C$2:$C$1297 &gt;= '5. Données salariales brutes'!C52) * ('5. Données salariales brutes'!$A$2:$A$1297 &lt;&gt; '5. Données salariales brutes'!A52), "No matches"))</f>
        <v>CR-01, DA-PRO-1, DD-01, ED-EST-01 Maritimes (EE 3), ED-EST-02 Maritimes (EE 2), ED-EST-01 Québec (EE 2), ED-EST-02 Québec (EE 1), ED-EST-01 Ontario (EE 1), ED-EST-01 Manitoba (EE 1), ED-EST-01 Saskatchewan (EE 3), ED-EST-01 Alberta (EE 2), OE-CEO-3, OE-DEO-3, OE-MEO-3, PY-01, SR-W (Groupe salarial 9) APC-2, SR-W (Groupe salarial 9) APD-2</v>
      </c>
      <c r="C52" s="129" t="str" cm="1">
        <f t="array" ref="C52">_xlfn.TEXTJOIN(", ",TRUE,_xlfn._xlws.FILTER('5. Données salariales brutes'!$A$2:$A$1297,('5. Données salariales brutes'!$C$2:$C$1297 &gt;'5. Données salariales brutes'!E52)*('5. Données salariales brutes'!$C$2:$C$1297 &lt;'5. Données salariales brutes'!C52),"No matches"))</f>
        <v>ED-EST-01 Maritimes (EE 2), ED-EST-02 Maritimes (EE 1), ED-EST-01 Québec (EE 1), ED-EST-01 Saskatchewan (EE 1), ED-EST-01 Saskatchewan (EE 2), ED-EST-01 Alberta (EE 1), OE-BEO-2, OE-CEO-2, OE-DEO-2, OE-MSE-2, OE-MEO-2, ST-COR Niveau spécial C</v>
      </c>
    </row>
    <row r="53" spans="1:3" ht="105" x14ac:dyDescent="0.25">
      <c r="A53" s="61" t="str">
        <f>'5. Données salariales brutes'!A53</f>
        <v>CM-03</v>
      </c>
      <c r="B53" s="130" t="str" cm="1">
        <f t="array" ref="B53">_xlfn.TEXTJOIN(", ", TRUE, _xlfn._xlws.FILTER('5. Données salariales brutes'!$A$2:$A$1297, ('5. Données salariales brutes'!$C$2:$C$1297 &lt; '5. Données salariales brutes'!D53) * ('5. Données salariales brutes'!$C$2:$C$1297 &gt;= '5. Données salariales brutes'!C53) * ('5. Données salariales brutes'!$A$2:$A$1297 &lt;&gt; '5. Données salariales brutes'!A53), "No matches"))</f>
        <v>DA-PRO-2, ED-EST-01 Maritimes (EE 5), ED-EST-02 Maritimes (EE 4), ED-EST-03 Maritimes (EE 1),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GS-02, HS-PHS-01, LI-1, LI-2, OE-MEO-4, PY-02, SR-W (Groupe salarial 9) APC-3, SR-W (Groupe salarial 9) APD-3, ST-OCE-2, ST-STN-1, ST-STN-2</v>
      </c>
      <c r="C53" s="129" t="str" cm="1">
        <f t="array" ref="C53">_xlfn.TEXTJOIN(", ",TRUE,_xlfn._xlws.FILTER('5. Données salariales brutes'!$A$2:$A$1297,('5. Données salariales brutes'!$C$2:$C$1297 &gt;'5. Données salariales brutes'!E53)*('5. Données salariales brutes'!$C$2:$C$1297 &lt;'5. Données salariales brutes'!C53),"No matches"))</f>
        <v>CR-02, DA-CON-1, DA-CON-2, DA-CON Niveau spécial C, ED-EST-01 Maritimes (EE 4), ED-EST-02 Maritimes (EE 3), ED-EST-01 Québec (EE 2), ED-EST-02 Québec (EE 1), ED-EST-01 Ontario (EE 1), ED-EST-01 Ontario (EE 2), ED-EST-01 Manitoba (EE 2), ED-EST-01 Saskatchewan (EE 3), ED-EST-01 Saskatchewan (EE 4), ED-EST-02 Saskatchewan (EE 1), ED-EST-01 Alberta (EE 3), ED-EST-02 Alberta (EE 1), ED-EST-01 Colombie-Britannique (EE 1), SR-W (Groupe salarial 9) APC-2, ST-OCE-1, ST-TYP-1, ST-TYP-2</v>
      </c>
    </row>
    <row r="54" spans="1:3" ht="180" x14ac:dyDescent="0.25">
      <c r="A54" s="61" t="str">
        <f>'5. Données salariales brutes'!A54</f>
        <v>CM-04</v>
      </c>
      <c r="B54" s="130" t="str" cm="1">
        <f t="array" ref="B54">_xlfn.TEXTJOIN(", ", TRUE, _xlfn._xlws.FILTER('5. Données salariales brutes'!$A$2:$A$1297, ('5. Données salariales brutes'!$C$2:$C$1297 &lt; '5. Données salariales brutes'!D54) * ('5. Données salariales brutes'!$C$2:$C$1297 &gt;= '5. Données salariales brutes'!C54) * ('5. Données salariales brutes'!$A$2:$A$1297 &lt;&gt; '5. Données salariales brutes'!A54), "No matches"))</f>
        <v>DA-PRO-3, DD-02, ED-EST-01 (EE 1), ED-EST-01 Maritimes (EE 7), ED-EST-01 Maritimes (EE 8), ED-EST-02 Maritimes (EE 6), ED-EST-02 Maritimes (EE 7),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GL-MAN-1, GL-MDO-3, GL-MOC-1, GL-MOC-2, GS-03, GT-01, HS-PHS-02, PY-03, SR-W (Groupe salarial 9) APC-4, SR-W (Groupe salarial 9) APD-5, ST-OCE-3, ST-SCY-2</v>
      </c>
      <c r="C54" s="129" t="str" cm="1">
        <f t="array" ref="C54">_xlfn.TEXTJOIN(", ",TRUE,_xlfn._xlws.FILTER('5. Données salariales brutes'!$A$2:$A$1297,('5. Données salariales brutes'!$C$2:$C$1297 &gt;'5. Données salariales brutes'!E54)*('5. Données salariales brutes'!$C$2:$C$1297 &lt;'5. Données salariales brutes'!C54),"No matches"))</f>
        <v>CR-03, DA-CON-3, ED-EST-01 Maritimes (EE 6), ED-EST-02 Maritimes (EE 5), ED-EST-03 Maritimes (EE 2), ED-EST-01 Québec (EE 4), ED-EST-02 Québec (EE 3), ED-EST-03 Québec (EE 2), ED-EST-01 Ontario (EE 4), ED-EST-02 Ontario (EE 1), ED-EST-01 Manitoba (EE 4),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PY-02, SR-W (Groupe salarial 9) APC-3, SR-W (Groupe salarial 9) APD-4, ST-SCY-1, ST-STN-2</v>
      </c>
    </row>
    <row r="55" spans="1:3" ht="195" x14ac:dyDescent="0.25">
      <c r="A55" s="61" t="str">
        <f>'5. Données salariales brutes'!A55</f>
        <v>CM-05</v>
      </c>
      <c r="B55" s="130" t="str" cm="1">
        <f t="array" ref="B55">_xlfn.TEXTJOIN(", ", TRUE, _xlfn._xlws.FILTER('5. Données salariales brutes'!$A$2:$A$1297, ('5. Données salariales brutes'!$C$2:$C$1297 &lt; '5. Données salariales brutes'!D55) * ('5. Données salariales brutes'!$C$2:$C$1297 &gt;= '5. Données salariales brutes'!C55) * ('5. Données salariales brutes'!$A$2:$A$1297 &lt;&gt; '5. Données salariales brutes'!A55), "No matches"))</f>
        <v>CR-04, DA-PRO-4, ED-EST-01 (EE 2), ED-EST-02 (EE 1) , ED-EST-02 Maritimes (EE 8), ED-EST-03 Maritimes (EE 5), ED-EST-03 Maritimes (EE 6), ED-EST-04 Maritimes (EE 2), ED-EST-01 Québec (EE 6), ED-EST-02 Québec (EE 6), ED-EST-03 Québec (EE 4), ED-EST-04 Québec (EE 3), ED-EST-05 Québec (EE 1), ED-EST-01 Ontario (EE 7),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GL-AMW-00, GL-AMW-4, GL-AMW-5, GL-ELE -6, GL-ELE -7, GL-MAN-3, GL-MDO-5, GL-MOC-3, GL-MOC-4, GS-04, HS-PHS-03, LI-5, OE-MEO-5, PY-04, SR-W (Groupe salarial 1), SR-W (Groupe salarial 9) APD-6, ST-COR-1, ST-SCY-3, TI-01</v>
      </c>
      <c r="C55" s="129" t="str" cm="1">
        <f t="array" ref="C55">_xlfn.TEXTJOIN(", ",TRUE,_xlfn._xlws.FILTER('5. Données salariales brutes'!$A$2:$A$1297,('5. Données salariales brutes'!$C$2:$C$1297 &gt;'5. Données salariales brutes'!E55)*('5. Données salariales brutes'!$C$2:$C$1297 &lt;'5. Données salariales brutes'!C55),"No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2), ED-EST-02 Colombie-Britannique (EE 3), ED-EST-03 Colombie-Britannique (EE 1), ED-LAT-01 (EE 3), GL-AMW-2, GL-AMW-3, GL-ELE -4, GL-ELE -5, GL-MAN-1, GL-MAN-2, GL-MDO-3, GL-MDO-4, GL-MOC-1, GL-MOC-2, GS-03, GT-01, HS-HDO-02, HS-PHS-02, LI-4, PY-03, SR-W (Groupe salarial 9) APC-4, SR-W (Groupe salarial 9) APD-5, ST-OCE-3, ST-SCY-2</v>
      </c>
    </row>
    <row r="56" spans="1:3" ht="270" x14ac:dyDescent="0.25">
      <c r="A56" s="61" t="str">
        <f>'5. Données salariales brutes'!A56</f>
        <v>CM-06</v>
      </c>
      <c r="B56" s="130" t="str" cm="1">
        <f t="array" ref="B56">_xlfn.TEXTJOIN(", ", TRUE, _xlfn._xlws.FILTER('5. Données salariales brutes'!$A$2:$A$1297, ('5. Données salariales brutes'!$C$2:$C$1297 &lt; '5. Données salariales brutes'!D56) * ('5. Données salariales brutes'!$C$2:$C$1297 &gt;= '5. Données salariales brutes'!C56) * ('5. Données salariales brutes'!$A$2:$A$1297 &lt;&gt; '5. Données salariales brutes'!A56),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GS-06, HP-02, HS-HDO-05, LI-7, MA-01, PG-01, PI-02-CGC, PY-06, RO-01, SC-4 (service du pont et service de la chambre des machines), SC-STD-4, SR-W (Groupe salarial 2), SR-W (Groupe salarial 3), SR-W (Groupe salarial 9) APD-8, TI-03</v>
      </c>
      <c r="C56" s="129" t="str" cm="1">
        <f t="array" ref="C56">_xlfn.TEXTJOIN(", ",TRUE,_xlfn._xlws.FILTER('5. Données salariales brutes'!$A$2:$A$1297,('5. Données salariales brutes'!$C$2:$C$1297 &gt;'5. Données salariales brutes'!E56)*('5. Données salariales brutes'!$C$2:$C$1297 &lt;'5. Données salariales brutes'!C56),"No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GL-MDO-6, GL-MDO-7, GL-MOC-6,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57" spans="1:3" ht="300" x14ac:dyDescent="0.25">
      <c r="A57" s="61" t="str">
        <f>'5. Données salariales brutes'!A57</f>
        <v>CM-07</v>
      </c>
      <c r="B57" s="130" t="str" cm="1">
        <f t="array" ref="B57">_xlfn.TEXTJOIN(", ", TRUE, _xlfn._xlws.FILTER('5. Données salariales brutes'!$A$2:$A$1297, ('5. Données salariales brutes'!$C$2:$C$1297 &lt; '5. Données salariales brutes'!D57) * ('5. Données salariales brutes'!$C$2:$C$1297 &gt;= '5. Données salariales brutes'!C57) * ('5. Données salariales brutes'!$A$2:$A$1297 &lt;&gt; '5. Données salariales brutes'!A57), "No matches"))</f>
        <v>AS-03,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c r="C57" s="129" t="str" cm="1">
        <f t="array" ref="C57">_xlfn.TEXTJOIN(", ",TRUE,_xlfn._xlws.FILTER('5. Données salariales brutes'!$A$2:$A$1297,('5. Données salariales brutes'!$C$2:$C$1297 &gt;'5. Données salariales brutes'!E57)*('5. Données salariales brutes'!$C$2:$C$1297 &lt;'5. Données salariales brutes'!C57),"No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4),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row>
    <row r="58" spans="1:3" ht="300" x14ac:dyDescent="0.25">
      <c r="A58" s="61" t="str">
        <f>'5. Données salariales brutes'!A58</f>
        <v>CO-DEV/PER</v>
      </c>
      <c r="B58" s="130" t="str" cm="1">
        <f t="array" ref="B58">_xlfn.TEXTJOIN(", ", TRUE, _xlfn._xlws.FILTER('5. Données salariales brutes'!$A$2:$A$1297, ('5. Données salariales brutes'!$C$2:$C$1297 &lt; '5. Données salariales brutes'!D58) * ('5. Données salariales brutes'!$C$2:$C$1297 &gt;= '5. Données salariales brutes'!C58) * ('5. Données salariales brutes'!$A$2:$A$1297 &lt;&gt; '5. Données salariales brutes'!A58), "No matches"))</f>
        <v>AS-03, CM-07, CR-06, DA-CON-6, DA-PRO-6, DD-05, DS-1, ED-EST-01 (EE 6), ED-EST-01 (EE 7) ,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58" s="129" t="str" cm="1">
        <f t="array" ref="C58">_xlfn.TEXTJOIN(", ",TRUE,_xlfn._xlws.FILTER('5. Données salariales brutes'!$A$2:$A$1297,('5. Données salariales brutes'!$C$2:$C$1297 &gt;'5. Données salariales brutes'!E58)*('5. Données salariales brutes'!$C$2:$C$1297 &lt;'5. Données salariales brutes'!C58),"No matches"))</f>
        <v>AR-01, AS-02, DA-CON-5, DD-04,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ED-EST-03 Manitoba (EE 9),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59" spans="1:3" ht="270" x14ac:dyDescent="0.25">
      <c r="A59" s="61" t="str">
        <f>'5. Données salariales brutes'!A59</f>
        <v>CO-01</v>
      </c>
      <c r="B59" s="130" t="str" cm="1">
        <f t="array" ref="B59">_xlfn.TEXTJOIN(", ", TRUE, _xlfn._xlws.FILTER('5. Données salariales brutes'!$A$2:$A$1297, ('5. Données salariales brutes'!$C$2:$C$1297 &lt; '5. Données salariales brutes'!D59) * ('5. Données salariales brutes'!$C$2:$C$1297 &gt;= '5. Données salariales brutes'!C59) * ('5. Données salariales brutes'!$A$2:$A$1297 &lt;&gt; '5. Données salariales brutes'!A59), "No matches"))</f>
        <v>AR-02, CT-FIN-01 , CT-EAV-01 , CT-IAU-01 ,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(Groupe salarial 4 MDO-5), SR-W (Groupe salarial 8), SR-W (Groupe salarial 11), SW-CHA-02, UT-1</v>
      </c>
      <c r="C59" s="129" t="str" cm="1">
        <f t="array" ref="C59">_xlfn.TEXTJOIN(", ",TRUE,_xlfn._xlws.FILTER('5. Données salariales brutes'!$A$2:$A$1297,('5. Données salariales brutes'!$C$2:$C$1297 &gt;'5. Données salariales brutes'!E59)*('5. Données salariales brutes'!$C$2:$C$1297 &lt;'5. Données salariales brutes'!C59),"No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PC-01, PE-02, PG-03, PM-04 , PO-IMA-02, PO-LES-TO-02, PO-LES-IM-02, PO-TCO-02, PR(S)-02, RO-03, SC-7 (utilisation de matériel et métier spécialisés), SG-PAT-02, SG-SRE-02, SO-FLP-01, SR-E (APA), SR-E (APB), SR-W (Groupe salarial 7), SW-SCW-02, TI-05, WP-03</v>
      </c>
    </row>
    <row r="60" spans="1:3" ht="60" x14ac:dyDescent="0.25">
      <c r="A60" s="61" t="str">
        <f>'5. Données salariales brutes'!A60</f>
        <v>CO-02</v>
      </c>
      <c r="B60" s="130" t="str" cm="1">
        <f t="array" ref="B60">_xlfn.TEXTJOIN(", ", TRUE, _xlfn._xlws.FILTER('5. Données salariales brutes'!$A$2:$A$1297, ('5. Données salariales brutes'!$C$2:$C$1297 &lt; '5. Données salariales brutes'!D60) * ('5. Données salariales brutes'!$C$2:$C$1297 &gt;= '5. Données salariales brutes'!C60) * ('5. Données salariales brutes'!$A$2:$A$1297 &lt;&gt; '5. Données salariales brutes'!A60), "No matches"))</f>
        <v>AI-04, AI-05, AS-07, CT-FIN-03 , CT-EAV-04 , CT-IAU-04, EC-06, ED-EST-06 (EE 10), EG-08, EL-08, EN-SUR-03, FB-6, FO-03, FR-6, FS-02, HP-09, IS-06 , LP-01, MA-05, ND-DIT-4, NU-CHN-6, NU-HOS-6, OP-3, PG-06, PH-02, PM-06 , PM-MCO-02, SE-RES-2, SG-SRE-06, SO-FLP-07, SO-MAO-09, SW-SCW-05, TI-07 Aviation, TI-07 Marine, VM-3</v>
      </c>
      <c r="C60" s="129" t="str" cm="1">
        <f t="array" ref="C60">_xlfn.TEXTJOIN(", ",TRUE,_xlfn._xlws.FILTER('5. Données salariales brutes'!$A$2:$A$1297,('5. Données salariales brutes'!$C$2:$C$1297 &gt;'5. Données salariales brutes'!E60)*('5. Données salariales brutes'!$C$2:$C$1297 &lt;'5. Données salariales brutes'!C60),"No matches"))</f>
        <v>AO-CAI-01, AR-04, ED-EDS-05, ED-EST-05 (EE 10), ED-EST-06 (EE 9), EL-07, EN-ENG-03, EN-SUR-02, FR-5, GT-07, HR-04, IT-03, MT-05, ND-HME-3, NU-CHN-5, NU-HOS-5, PC-03, PE-05, PG-05, PH-01, PS-3, PR(S)-05, SG-PAT-04, SG-SRE-05, SO-FLP-06, SO-MAO-08, SR-CPS1, SW-SCW-04, TI-08, TI-06 Marine, TI-07 Sécurité ferroviaire, TR-04, VM-2</v>
      </c>
    </row>
    <row r="61" spans="1:3" ht="60" x14ac:dyDescent="0.25">
      <c r="A61" s="61" t="str">
        <f>'5. Données salariales brutes'!A61</f>
        <v>CO-03</v>
      </c>
      <c r="B61" s="130" t="str" cm="1">
        <f t="array" ref="B61">_xlfn.TEXTJOIN(", ", TRUE, _xlfn._xlws.FILTER('5. Données salariales brutes'!$A$2:$A$1297, ('5. Données salariales brutes'!$C$2:$C$1297 &lt; '5. Données salariales brutes'!D61) * ('5. Données salariales brutes'!$C$2:$C$1297 &gt;= '5. Données salariales brutes'!C61) * ('5. Données salariales brutes'!$A$2:$A$1297 &lt;&gt; '5. Données salariales brutes'!A61), "No matches"))</f>
        <v>AI-07, AO-CAI-02, AO-HPS-01, AR-05, CT-EAV-05 , DS-4, EC-07, EN-SUR-04, FB-7, FO-04, FS-03, IT-04, MA-06, MT-07, NU-CHN-7, NU-HOS-7, PH-03, SE-REM-1, SE-RES-3, SG-PAT-07, SG-SRE-07, SO-INS-01, SO-MAO-10, TI-08 Aviation, TI-08 Marine, VM-4</v>
      </c>
      <c r="C61" s="129" t="str" cm="1">
        <f t="array" ref="C61">_xlfn.TEXTJOIN(", ",TRUE,_xlfn._xlws.FILTER('5. Données salariales brutes'!$A$2:$A$1297,('5. Données salariales brutes'!$C$2:$C$1297 &gt;'5. Données salariales brutes'!E61)*('5. Données salariales brutes'!$C$2:$C$1297 &lt;'5. Données salariales brutes'!C61),"No matches"))</f>
        <v>AG-04, AI-06, AS-08, BI-04, CH-04, CT-FIN-03 , CT-EAV-04 , CT-IAU-04, DE-01, EL-09, EN-ENG-04, EN-SUR-03, FR-6, GT-08, HR-05, LS-05, MA-05, MT-06, ND-ADV-3, ND-DIT-4, ND-HME-4, PC-04, PE-06, PG-06, PH-02, PM-07, PM-MCO-03, PS-4, SG-PAT-05, SG-SRE-06, SW-SCW-05, TI-07 Aviation, TI-08 Sécurité ferroviaire, TR-05, UT-3, VM-3, WP-06</v>
      </c>
    </row>
    <row r="62" spans="1:3" ht="45" x14ac:dyDescent="0.25">
      <c r="A62" s="61" t="str">
        <f>'5. Données salariales brutes'!A62</f>
        <v>CO-04</v>
      </c>
      <c r="B62" s="130" t="str" cm="1">
        <f t="array" ref="B62">_xlfn.TEXTJOIN(", ", TRUE, _xlfn._xlws.FILTER('5. Données salariales brutes'!$A$2:$A$1297, ('5. Données salariales brutes'!$C$2:$C$1297 &lt; '5. Données salariales brutes'!D62) * ('5. Données salariales brutes'!$C$2:$C$1297 &gt;= '5. Données salariales brutes'!C62) * ('5. Données salariales brutes'!$A$2:$A$1297 &lt;&gt; '5. Données salariales brutes'!A62), "No matches"))</f>
        <v>AC-01, AO-CAI-04, AO-HPS-03, AR-06, DE-02, EC-08, EN-ENG-05, FB-8, MA-07, NU-CHN-8, NU-HOS-8, PM-MCO-04, PS-5, SE-RES-4, SO-INS-02, SO-MAO-11, VM-5</v>
      </c>
      <c r="C62" s="129" t="str" cm="1">
        <f t="array" ref="C62">_xlfn.TEXTJOIN(", ",TRUE,_xlfn._xlws.FILTER('5. Données salariales brutes'!$A$2:$A$1297,('5. Données salariales brutes'!$C$2:$C$1297 &gt;'5. Données salariales brutes'!E62)*('5. Données salariales brutes'!$C$2:$C$1297 &lt;'5. Données salariales brutes'!C62),"No matches"))</f>
        <v>AG-05, AO-CAI-03, AO-HPS-01, AO-HPS-02, BI-05, CH-05, CT-FIN-04 , CT-EAV-05 , DS-4, EC-07, EN-SUR-04, FS-03, IT-04, MA-06, MT-07, NU-CHN-7, NU-HOS-7, PC-05, PH-03, SE-REM-1, SE-RES-3, SG-PAT-06, SG-PAT-07, SG-SRE-07, SG-SRE-08, SO-INS-01, SO-MAO-10, TI-08 Aviation, TI-08 Marine, VM-4</v>
      </c>
    </row>
    <row r="63" spans="1:3" ht="60" x14ac:dyDescent="0.25">
      <c r="A63" s="61" t="str">
        <f>'5. Données salariales brutes'!A63</f>
        <v>CR-01</v>
      </c>
      <c r="B63" s="130" t="str" cm="1">
        <f t="array" ref="B63">_xlfn.TEXTJOIN(", ", TRUE, _xlfn._xlws.FILTER('5. Données salariales brutes'!$A$2:$A$1297, ('5. Données salariales brutes'!$C$2:$C$1297 &lt; '5. Données salariales brutes'!D63) * ('5. Données salariales brutes'!$C$2:$C$1297 &gt;= '5. Données salariales brutes'!C63) * ('5. Données salariales brutes'!$A$2:$A$1297 &lt;&gt; '5. Données salariales brutes'!A63), "No matches"))</f>
        <v>CR-02, DD-01, ED-EST-01 Maritimes (EE 3), ED-EST-02 Maritimes (EE 2), ED-EST-01 Québec (EE 2), ED-EST-02 Québec (EE 1), ED-EST-01 Ontario (EE 1), ED-EST-01 Manitoba (EE 1), ED-EST-01 Manitoba (EE 2), ED-EST-01 Saskatchewan (EE 3), ED-EST-02 Saskatchewan (EE 1), ED-EST-01 Alberta (EE 3), ED-EST-02 Alberta (EE 1), OE-CEO-3, OE-DEO-3, OE-MEO-3, SR-W (Groupe salarial 9) APC-2, SR-W (Groupe salarial 9) APD-2</v>
      </c>
      <c r="C63" s="129" t="str" cm="1">
        <f t="array" ref="C63">_xlfn.TEXTJOIN(", ",TRUE,_xlfn._xlws.FILTER('5. Données salariales brutes'!$A$2:$A$1297,('5. Données salariales brutes'!$C$2:$C$1297 &gt;'5. Données salariales brutes'!E63)*('5. Données salariales brutes'!$C$2:$C$1297 &lt;'5. Données salariales brutes'!C63),"No matches"))</f>
        <v>CM-02, DA-PRO-1, ED-EST-01 Maritimes (EE 2), ED-EST-02 Maritimes (EE 1), ED-EST-01 Québec (EE 1), ED-EST-01 Saskatchewan (EE 2), ED-EST-01 Alberta (EE 1), ED-EST-01 Alberta (EE 2), OE-BEO-2, OE-CEO-2, OE-DEO-2, OE-MSE-2, OE-MEO-2, PY-01, ST-COR Niveau spécial C</v>
      </c>
    </row>
    <row r="64" spans="1:3" ht="90" x14ac:dyDescent="0.25">
      <c r="A64" s="61" t="str">
        <f>'5. Données salariales brutes'!A64</f>
        <v>CR-02</v>
      </c>
      <c r="B64" s="130" t="str" cm="1">
        <f t="array" ref="B64">_xlfn.TEXTJOIN(", ", TRUE, _xlfn._xlws.FILTER('5. Données salariales brutes'!$A$2:$A$1297, ('5. Données salariales brutes'!$C$2:$C$1297 &lt; '5. Données salariales brutes'!D64) * ('5. Données salariales brutes'!$C$2:$C$1297 &gt;= '5. Données salariales brutes'!C64) * ('5. Données salariales brutes'!$A$2:$A$1297 &lt;&gt; '5. Données salariales brutes'!A64), "No matches"))</f>
        <v>CM-03, DA-CON-1, DA-CON-2, DA-CON Niveau spécial C, DA-PRO-2, ED-EST-01 Maritimes (EE 4), ED-EST-02 Maritimes (EE 3), ED-EST-03 Maritimes (EE 1), ED-EST-01 Québec (EE 3), ED-EST-02 Québec (EE 2), ED-EST-01 Ontario (EE 2), ED-EST-01 Manitoba (EE 2), ED-EST-01 Manitoba (EE 3), ED-EST-02 Manitoba (EE 1), ED-EST-01 Saskatchewan (EE 4), ED-EST-02 Saskatchewan (EE 1), ED-EST-02 Saskatchewan (EE 2), ED-EST-01 Alberta (EE 4), ED-EST-02 Alberta (EE 1), ED-EST-01 Colombie-Britannique (EE 1), GS-02, LI-1, SR-W (Groupe salarial 9) APD-3, ST-OCE-1, ST-TYP-1, ST-TYP-2</v>
      </c>
      <c r="C64" s="129" t="str" cm="1">
        <f t="array" ref="C64">_xlfn.TEXTJOIN(", ",TRUE,_xlfn._xlws.FILTER('5. Données salariales brutes'!$A$2:$A$1297,('5. Données salariales brutes'!$C$2:$C$1297 &gt;'5. Données salariales brutes'!E64)*('5. Données salariales brutes'!$C$2:$C$1297 &lt;'5. Données salariales brutes'!C64),"No matches"))</f>
        <v>CM-02, CR-01, DA-PRO-1, DD-01, ED-EST-01 Maritimes (EE 3), ED-EST-02 Maritimes (EE 2), ED-EST-01 Québec (EE 2), ED-EST-02 Québec (EE 1), ED-EST-01 Ontario (EE 1), ED-EST-01 Manitoba (EE 1), ED-EST-01 Saskatchewan (EE 3), ED-EST-01 Alberta (EE 2), ED-EST-01 Alberta (EE 3), OE-CEO-3, OE-DEO-3, OE-MEO-3, PY-01, SR-W (Groupe salarial 9) APC-2, SR-W (Groupe salarial 9) APD-2</v>
      </c>
    </row>
    <row r="65" spans="1:3" ht="165" x14ac:dyDescent="0.25">
      <c r="A65" s="61" t="str">
        <f>'5. Données salariales brutes'!A65</f>
        <v>CR-03</v>
      </c>
      <c r="B65" s="130" t="str" cm="1">
        <f t="array" ref="B65">_xlfn.TEXTJOIN(", ", TRUE, _xlfn._xlws.FILTER('5. Données salariales brutes'!$A$2:$A$1297, ('5. Données salariales brutes'!$C$2:$C$1297 &lt; '5. Données salariales brutes'!D65) * ('5. Données salariales brutes'!$C$2:$C$1297 &gt;= '5. Données salariales brutes'!C65) * ('5. Données salariales brutes'!$A$2:$A$1297 &lt;&gt; '5. Données salariales brutes'!A65), "No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GT-01, HS-PHS-02, LI-3, PY-03, SR-W (Groupe salarial 9) APC-4, ST-OCE-3, ST-SCY-2</v>
      </c>
      <c r="C65" s="129" t="str" cm="1">
        <f t="array" ref="C65">_xlfn.TEXTJOIN(", ",TRUE,_xlfn._xlws.FILTER('5. Données salariales brutes'!$A$2:$A$1297,('5. Données salariales brutes'!$C$2:$C$1297 &gt;'5. Données salariales brutes'!E65)*('5. Données salariales brutes'!$C$2:$C$1297 &lt;'5. Données salariales brutes'!C65),"No matches"))</f>
        <v>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 (EE 2), ED-EST-01 Colombie-Britannique(EE 3), ED-EST-02 Colombie-Britannique (EE 1), ED-LAT-01 (EE 1), GL-AMW-1, GL-ELE -2, GL-MDO-1, HS-HDO-01, LI-2, PY-02, SR-W (Groupe salarial 9) APC-3, SR-W (Groupe salarial 9) APD-4, ST-OCE-2, ST-SCY-1, ST-STN-2</v>
      </c>
    </row>
    <row r="66" spans="1:3" ht="195" x14ac:dyDescent="0.25">
      <c r="A66" s="61" t="str">
        <f>'5. Données salariales brutes'!A66</f>
        <v>CR-04</v>
      </c>
      <c r="B66" s="130" t="str" cm="1">
        <f t="array" ref="B66">_xlfn.TEXTJOIN(", ", TRUE, _xlfn._xlws.FILTER('5. Données salariales brutes'!$A$2:$A$1297, ('5. Données salariales brutes'!$C$2:$C$1297 &lt; '5. Données salariales brutes'!D66) * ('5. Données salariales brutes'!$C$2:$C$1297 &gt;= '5. Données salariales brutes'!C66) * ('5. Données salariales brutes'!$A$2:$A$1297 &lt;&gt; '5. Données salariales brutes'!A66), "No matches"))</f>
        <v>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ED-LAT-03 (EE 1), EL-01, EU-PEI-1, GL-AMW-5, GL-ELE -7, GL-MAN-3, GL-MAN-4, GL-MDO-5, GL-MDO-6, GL-MOC-4, GL-MOC-5, GL-PRW-00, GS-04, HS-HDO-03, HS-PHS-03, LI-5, PY-04, SC-1 (utilisation de matériel et métier spécialisés), SR-W (Groupe salarial 9) APC-5, SR-W (Groupe salarial 9) APD-6, ST-COR-1, TI-02</v>
      </c>
      <c r="C66" s="129" t="str" cm="1">
        <f t="array" ref="C66">_xlfn.TEXTJOIN(", ",TRUE,_xlfn._xlws.FILTER('5. Données salariales brutes'!$A$2:$A$1297,('5. Données salariales brutes'!$C$2:$C$1297 &gt;'5. Données salariales brutes'!E66)*('5. Données salariales brutes'!$C$2:$C$1297 &lt;'5. Données salariales brutes'!C66),"No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GL-ELE -6, GL-MAN-2, GL-MDO-4, GL-MOC-2, GL-MOC-3, GS-03, GT-01, HS-HDO-02, LI-4, OE-MEO-5, SR-W (Groupe salarial 1), SR-W (Groupe salarial 9) APC-4, SR-W (Groupe salarial 9) APD-5, ST-SCY-2, ST-SCY-3, TI-01</v>
      </c>
    </row>
    <row r="67" spans="1:3" ht="270" x14ac:dyDescent="0.25">
      <c r="A67" s="61" t="str">
        <f>'5. Données salariales brutes'!A67</f>
        <v>CR-05</v>
      </c>
      <c r="B67" s="130" t="str" cm="1">
        <f t="array" ref="B67">_xlfn.TEXTJOIN(", ", TRUE, _xlfn._xlws.FILTER('5. Données salariales brutes'!$A$2:$A$1297, ('5. Données salariales brutes'!$C$2:$C$1297 &lt; '5. Données salariales brutes'!D67) * ('5. Données salariales brutes'!$C$2:$C$1297 &gt;= '5. Données salariales brutes'!C67) * ('5. Données salariales brutes'!$A$2:$A$1297 &lt;&gt; '5. Données salariales brutes'!A67),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67" s="129" t="str" cm="1">
        <f t="array" ref="C67">_xlfn.TEXTJOIN(", ",TRUE,_xlfn._xlws.FILTER('5. Données salariales brutes'!$A$2:$A$1297,('5. Données salariales brutes'!$C$2:$C$1297 &gt;'5. Données salariales brutes'!E67)*('5. Données salariales brutes'!$C$2:$C$1297 &lt;'5. Données salariales brutes'!C67),"No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68" spans="1:3" ht="300" x14ac:dyDescent="0.25">
      <c r="A68" s="61" t="str">
        <f>'5. Données salariales brutes'!A68</f>
        <v>CR-06</v>
      </c>
      <c r="B68" s="130" t="str" cm="1">
        <f t="array" ref="B68">_xlfn.TEXTJOIN(", ", TRUE, _xlfn._xlws.FILTER('5. Données salariales brutes'!$A$2:$A$1297, ('5. Données salariales brutes'!$C$2:$C$1297 &lt; '5. Données salariales brutes'!D68) * ('5. Données salariales brutes'!$C$2:$C$1297 &gt;= '5. Données salariales brutes'!C68) * ('5. Données salariales brutes'!$A$2:$A$1297 &lt;&gt; '5. Données salariales brutes'!A68), "No matches"))</f>
        <v>AS-03, DA-PRO-6, DD-05, DS-1, EC-02, ED-EST-01 (EE 7) , ED-EST-02 (EE 6) , ED-EST-03 (EE 3), ED-EST-03 (EE 4), ED-EST-04 (EE 1), ED-EST-04 Maritimes (EE 7),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68" s="129" t="str" cm="1">
        <f t="array" ref="C68">_xlfn.TEXTJOIN(", ",TRUE,_xlfn._xlws.FILTER('5. Données salariales brutes'!$A$2:$A$1297,('5. Données salariales brutes'!$C$2:$C$1297 &gt;'5. Données salariales brutes'!E68)*('5. Données salariales brutes'!$C$2:$C$1297 &lt;'5. Données salariales brutes'!C68),"No matches"))</f>
        <v>AR-01, AS-02, CM-07, CO-DEV/PER, DA-CON-5, DA-CON-6, EC-01, ED-EST-01 (EE 5), ED-EST-01 (EE 6), ED-EST-02 (EE 4), ED-EST-02 (EE 5) , ED-EST-03 (EE 2), ED-EST-04 Maritimes (EE 5), ED-EST-04 Maritimes (EE 6), ED-EST-05 Maritimes (EE 3), ED-EST-05 Maritimes (EE 4), ED-EST-06 Maritimes (EE 2), ED-EST-06 Maritimes (EE 3), ED-EST-01 Québec (EE 10), ED-EST-02 Québec (EE 10), ED-EST-03 Québec (EE 8), ED-EST-03 Québec (EE 9), ED-EST-04 Québec (EE 7), ED-EST-04 Québec (EE 8),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69" spans="1:3" ht="300" x14ac:dyDescent="0.25">
      <c r="A69" s="61" t="str">
        <f>'5. Données salariales brutes'!A69</f>
        <v>CR-07</v>
      </c>
      <c r="B69" s="130" t="str" cm="1">
        <f t="array" ref="B69">_xlfn.TEXTJOIN(", ", TRUE, _xlfn._xlws.FILTER('5. Données salariales brutes'!$A$2:$A$1297, ('5. Données salariales brutes'!$C$2:$C$1297 &lt; '5. Données salariales brutes'!D69) * ('5. Données salariales brutes'!$C$2:$C$1297 &gt;= '5. Données salariales brutes'!C69) * ('5. Données salariales brutes'!$A$2:$A$1297 &lt;&gt; '5. Données salariales brutes'!A69), "No matches"))</f>
        <v>AI-01, AS-04,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GL-PCF-11, GL-PIP-11, GL-PIP-12, GL-PRW-12, GL-PRW-13, GL-SMW-9, GL-SMW-10, GL-VHE-10, GL-VHE-11, GL-WOW-12, GL-WOW-13, GS-09, GS-10, HP-04, HS-PHS-08, IS-03 , IT-01, LS-01, OM-03, PC-01, PE-02, PG-03, PI-04-CGC, PM-04 , PO-IMA-02, PO-LES-TO-02, PO-LES-IM-02, PO-TCO-02, PR(S)-02, RO-03, SC-7 (utilisation de matériel et métier spécialisés), SG-SRE-02, SO-FLP-01, SR-E (APA), SR-E (APB), SR-W (Groupe salarial 7), TI-05, WP-03</v>
      </c>
      <c r="C69" s="129" t="str" cm="1">
        <f t="array" ref="C69">_xlfn.TEXTJOIN(", ",TRUE,_xlfn._xlws.FILTER('5. Données salariales brutes'!$A$2:$A$1297,('5. Données salariales brutes'!$C$2:$C$1297 &gt;'5. Données salariales brutes'!E69)*('5. Données salariales brutes'!$C$2:$C$1297 &lt;'5. Données salariales brutes'!C69),"No matches"))</f>
        <v>AG-01, BI-01, CH-01,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GL-PCF-10, GL-PIP-9, GL-PIP-10, GL-PRW-11, GL-SMW-8, GL-VHE-9, GL-WOW-11, GT-04, HR-01, HS-HDO-08, LI-9, MA-02, PS-1, SC-5 (utilisation de matériel et métier spécialisés), SC-6 (utilisation de matériel et métier spécialisés), SG-PAT-01, SO-MAO-01, SR-E (Groupe salarial 2 ELE-2), SR-E (Groupe salarial 3 MDO-4), SR-W (Groupe salarial 4), SR-W (Groupe salarial 5), SR-W (Groupe salarial 6), SR-W (Groupe salarial 9) APC-8, SW-SCW-01, SW-CHA-01</v>
      </c>
    </row>
    <row r="70" spans="1:3" ht="270" x14ac:dyDescent="0.25">
      <c r="A70" s="61" t="str">
        <f>'5. Données salariales brutes'!A70</f>
        <v xml:space="preserve">CT-FIN-01 </v>
      </c>
      <c r="B70" s="130" t="str" cm="1">
        <f t="array" ref="B70">_xlfn.TEXTJOIN(", ", TRUE, _xlfn._xlws.FILTER('5. Données salariales brutes'!$A$2:$A$1297, ('5. Données salariales brutes'!$C$2:$C$1297 &lt; '5. Données salariales brutes'!D70) * ('5. Données salariales brutes'!$C$2:$C$1297 &gt;= '5. Données salariales brutes'!C70) * ('5. Données salariales brutes'!$A$2:$A$1297 &lt;&gt; '5. Données salariales brutes'!A70), "No matches"))</f>
        <v>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5), ED-EST-06 Manitoba (EE 6),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c r="C70" s="129" t="str" cm="1">
        <f t="array" ref="C70">_xlfn.TEXTJOIN(", ",TRUE,_xlfn._xlws.FILTER('5. Données salariales brutes'!$A$2:$A$1297,('5. Données salariales brutes'!$C$2:$C$1297 &gt;'5. Données salariales brutes'!E70)*('5. Données salariales brutes'!$C$2:$C$1297 &lt;'5. Données salariales brutes'!C70),"No matches"))</f>
        <v>AI-01, AR-02, CO-01, CT-EAV-01 , CT-IAU-01 , DA-CON-8, DA-PRO-7, DD-07,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SR-E (APA), SR-E (APB), SR-W (Groupe salarial 7), SR-W (Groupe salarial 8), SW-SCW-02, TI-05, UT-1, WP-03</v>
      </c>
    </row>
    <row r="71" spans="1:3" ht="135" x14ac:dyDescent="0.25">
      <c r="A71" s="61" t="str">
        <f>'5. Données salariales brutes'!A71</f>
        <v xml:space="preserve">CT-FIN-02 </v>
      </c>
      <c r="B71" s="130" t="str" cm="1">
        <f t="array" ref="B71">_xlfn.TEXTJOIN(", ", TRUE, _xlfn._xlws.FILTER('5. Données salariales brutes'!$A$2:$A$1297, ('5. Données salariales brutes'!$C$2:$C$1297 &lt; '5. Données salariales brutes'!D71) * ('5. Données salariales brutes'!$C$2:$C$1297 &gt;= '5. Données salariales brutes'!C71) * ('5. Données salariales brutes'!$A$2:$A$1297 &lt;&gt; '5. Données salariales brutes'!A71), "No matches"))</f>
        <v>AI-03, AR-03, AS-06, CX-3, EC-05, ED-EDS-04, ED-EST-04 (EE 10), ED-EST-05 (EE 7), ED-EST-05 (EE 8), ED-EST-06 (EE 6), ED-EST-06 (EE 7), ED-EST-06 Ontario (EE 10), ED-EST-06 Manitoba (EE 10), ED-EST-06 Colombie-Britannique (EE 11), FO-02, FR-4, HP-07, IS-05 , LS-04, MA-04, MT-03, ND-HME-2, NU-CHN-4, NU-HOS-4, OM-05, OP-1, PE-04, PI-07-CGC, PR(S)-04, RO-06, SG-SRE-04, SO-FLP-05, SO-MAO-06, SO-MAO-07, SW-SCW-03 Travailleurs du service social clinique, TI-07, TI-06 Sécurité ferroviaire, TR-03, UT-2</v>
      </c>
      <c r="C71" s="129" t="str" cm="1">
        <f t="array" ref="C71">_xlfn.TEXTJOIN(", ",TRUE,_xlfn._xlws.FILTER('5. Données salariales brutes'!$A$2:$A$1297,('5. Données salariales brutes'!$C$2:$C$1297 &gt;'5. Données salariales brutes'!E71)*('5. Données salariales brutes'!$C$2:$C$1297 &lt;'5. Données salariales brutes'!C71),"No matches"))</f>
        <v>AS-05,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row>
    <row r="72" spans="1:3" ht="45" x14ac:dyDescent="0.25">
      <c r="A72" s="61" t="str">
        <f>'5. Données salariales brutes'!A72</f>
        <v xml:space="preserve">CT-FIN-03 </v>
      </c>
      <c r="B72" s="130" t="str" cm="1">
        <f t="array" ref="B72">_xlfn.TEXTJOIN(", ", TRUE, _xlfn._xlws.FILTER('5. Données salariales brutes'!$A$2:$A$1297, ('5. Données salariales brutes'!$C$2:$C$1297 &lt; '5. Données salariales brutes'!D72) * ('5. Données salariales brutes'!$C$2:$C$1297 &gt;= '5. Données salariales brutes'!C72) * ('5. Données salariales brutes'!$A$2:$A$1297 &lt;&gt; '5. Données salariales brutes'!A72), "No matches"))</f>
        <v>AG-04, AI-06, AI-07, AO-CAI-02, AR-05, AS-08, BI-04, CH-04, CO-03, CT-EAV-04 , CT-IAU-04, DE-01, EL-09, EN-ENG-04, GT-08, HR-05, LS-05, MT-06, ND-ADV-3, ND-DIT-4, ND-HME-4, PC-04, PE-06, PH-02, PM-07, PM-MCO-03, PS-4, SG-PAT-05, SW-SCW-05, TI-08 Sécurité ferroviaire, TR-05, UT-3, VM-3, WP-06</v>
      </c>
      <c r="C72" s="129" t="str" cm="1">
        <f t="array" ref="C72">_xlfn.TEXTJOIN(", ",TRUE,_xlfn._xlws.FILTER('5. Données salariales brutes'!$A$2:$A$1297,('5. Données salariales brutes'!$C$2:$C$1297 &gt;'5. Données salariales brutes'!E72)*('5. Données salariales brutes'!$C$2:$C$1297 &lt;'5. Données salariales brutes'!C72),"No matches"))</f>
        <v>AI-04, AI-05, AS-07, CO-02, EC-06, ED-EST-06 (EE 10), EG-08, EL-08, EN-SUR-03, FB-6, FO-03, FR-6, FS-02, HP-09, IS-06 , LP-01, MA-05, MT-05, NU-CHN-6, NU-HOS-6, OP-3, PG-06, PM-06 , PM-MCO-02, PR(S)-05, SE-RES-2, SG-SRE-05, SG-SRE-06, SO-FLP-07, SO-MAO-09, TI-07 Aviation, TI-07 Marine, TR-04</v>
      </c>
    </row>
    <row r="73" spans="1:3" ht="45" x14ac:dyDescent="0.25">
      <c r="A73" s="61" t="str">
        <f>'5. Données salariales brutes'!A73</f>
        <v xml:space="preserve">CT-FIN-04 </v>
      </c>
      <c r="B73" s="130" t="str" cm="1">
        <f t="array" ref="B73">_xlfn.TEXTJOIN(", ", TRUE, _xlfn._xlws.FILTER('5. Données salariales brutes'!$A$2:$A$1297, ('5. Données salariales brutes'!$C$2:$C$1297 &lt; '5. Données salariales brutes'!D73) * ('5. Données salariales brutes'!$C$2:$C$1297 &gt;= '5. Données salariales brutes'!C73) * ('5. Données salariales brutes'!$A$2:$A$1297 &lt;&gt; '5. Données salariales brutes'!A73), "No matches"))</f>
        <v>AC-01, AO-CAI-04, AO-HPS-02, AR-06, CO-04, DE-02, EC-08, EN-ENG-05, FB-8, MA-07, NU-CHN-8, NU-HOS-8, PS-5, SG-SRE-08, SO-INS-02, SO-MAO-11, VM-5</v>
      </c>
      <c r="C73" s="129" t="str" cm="1">
        <f t="array" ref="C73">_xlfn.TEXTJOIN(", ",TRUE,_xlfn._xlws.FILTER('5. Données salariales brutes'!$A$2:$A$1297,('5. Données salariales brutes'!$C$2:$C$1297 &gt;'5. Données salariales brutes'!E73)*('5. Données salariales brutes'!$C$2:$C$1297 &lt;'5. Données salariales brutes'!C73),"No matches"))</f>
        <v>AG-05, AO-CAI-03, AO-HPS-01, BI-05, CH-05, CT-EAV-05 , DS-4, EC-07, EN-SUR-04, FB-7, FS-03, IT-04, MA-06, MT-07, NU-CHN-7, NU-HOS-7, PC-05, PH-03, SE-REM-1, SE-RES-3, SG-PAT-06, SG-PAT-07, SG-SRE-07, SO-INS-01, SO-MAO-10, TI-08 Aviation, TI-08 Marine, VM-4</v>
      </c>
    </row>
    <row r="74" spans="1:3" ht="270" x14ac:dyDescent="0.25">
      <c r="A74" s="61" t="str">
        <f>'5. Données salariales brutes'!A74</f>
        <v xml:space="preserve">CT-EAV-01 </v>
      </c>
      <c r="B74" s="130" t="str" cm="1">
        <f t="array" ref="B74">_xlfn.TEXTJOIN(", ", TRUE, _xlfn._xlws.FILTER('5. Données salariales brutes'!$A$2:$A$1297, ('5. Données salariales brutes'!$C$2:$C$1297 &lt; '5. Données salariales brutes'!D74) * ('5. Données salariales brutes'!$C$2:$C$1297 &gt;= '5. Données salariales brutes'!C74) * ('5. Données salariales brutes'!$A$2:$A$1297 &lt;&gt; '5. Données salariales brutes'!A74), "No matches"))</f>
        <v>AR-02, CT-FIN-01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GL-PCF-13, GL-PCF-14, GL-PIP-13, GL-PIP-14, GL-SMW-12, GL-VHE-13, GS-11, GS-12, GT-05, HP-05, HR-02, HS-HDO-10, HS-PHS-09, MT-02, NU-CHN-1, NU-HOS-1, PI-05-CGC, PO-IMA-03, PO-LES-TO-03, PO-LES-IM-03, PO-TCO-03, RO-04, SO-FLP-02, SO-MAO-03, SO-RAD-01, SO-RAD-02, SR-E (Groupe salarial 4 MDO-5), SR-E (Groupe salarial 5), SR-W (Groupe salarial 11), SW-CHA-02, TR-02</v>
      </c>
      <c r="C74" s="129" t="str" cm="1">
        <f t="array" ref="C74">_xlfn.TEXTJOIN(", ",TRUE,_xlfn._xlws.FILTER('5. Données salariales brutes'!$A$2:$A$1297,('5. Données salariales brutes'!$C$2:$C$1297 &gt;'5. Données salariales brutes'!E74)*('5. Données salariales brutes'!$C$2:$C$1297 &lt;'5. Données salariales brutes'!C74),"No matches"))</f>
        <v>AI-01,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ED-EST-06 Colombie-Britannique (EE 5), ED-LAT-02 (EE 12), ED-LAT-02 (EE 13), ED-LAT-03 (EE 11), ED-LAT-03 (EE 12), ED-LAT-04 (EE 9), ED-LAT-04 (EE 10), EG-04, EL-04, EN-SUR-01, FB-2, GL-AIM-14, GL-AMW-14,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SO-FLP-01, SO-MAO-02, SR-E (APA), SR-E (APB), SR-W (Groupe salarial 7), SR-W (Groupe salarial 8), SW-SCW-02, TI-05, UT-1, WP-03</v>
      </c>
    </row>
    <row r="75" spans="1:3" ht="195" x14ac:dyDescent="0.25">
      <c r="A75" s="61" t="str">
        <f>'5. Données salariales brutes'!A75</f>
        <v xml:space="preserve">CT-EAV-02 </v>
      </c>
      <c r="B75" s="130" t="str" cm="1">
        <f t="array" ref="B75">_xlfn.TEXTJOIN(", ", TRUE, _xlfn._xlws.FILTER('5. Données salariales brutes'!$A$2:$A$1297, ('5. Données salariales brutes'!$C$2:$C$1297 &lt; '5. Données salariales brutes'!D75) * ('5. Données salariales brutes'!$C$2:$C$1297 &gt;= '5. Données salariales brutes'!C75) * ('5. Données salariales brutes'!$A$2:$A$1297 &lt;&gt; '5. Données salariales brutes'!A75), "No matches"))</f>
        <v>AR-03, CT-FIN-02 , CT-IAU-02, CX-3, DS-3, ED-EDS-03, ED-EST-04 (EE 9),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SG-PAT-03, SO-FLP-04, SO-MAO-05, SO-MAO-06, SR-E (Groupe salarial 11), SR-E (Groupe salarial 12), SW-SCW-03 Travailleurs du service social clinique, SW-CHA-03, TI-07</v>
      </c>
      <c r="C75" s="129" t="str" cm="1">
        <f t="array" ref="C75">_xlfn.TEXTJOIN(", ",TRUE,_xlfn._xlws.FILTER('5. Données salariales brutes'!$A$2:$A$1297,('5. Données salariales brutes'!$C$2:$C$1297 &gt;'5. Données salariales brutes'!E75)*('5. Données salariales brutes'!$C$2:$C$1297 &lt;'5. Données salariales brutes'!C75),"No matches"))</f>
        <v>AG-02, AI-02, AS-05, BI-02, CH-02, CX-2, DD-09,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ED-LAT-04 (EE 13), EU-PEI-2, FB-3,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76" spans="1:3" ht="60" x14ac:dyDescent="0.25">
      <c r="A76" s="61" t="str">
        <f>'5. Données salariales brutes'!A76</f>
        <v xml:space="preserve">CT-EAV-03 </v>
      </c>
      <c r="B76" s="130" t="str" cm="1">
        <f t="array" ref="B76">_xlfn.TEXTJOIN(", ", TRUE, _xlfn._xlws.FILTER('5. Données salariales brutes'!$A$2:$A$1297, ('5. Données salariales brutes'!$C$2:$C$1297 &lt; '5. Données salariales brutes'!D76) * ('5. Données salariales brutes'!$C$2:$C$1297 &gt;= '5. Données salariales brutes'!C76) * ('5. Données salariales brutes'!$A$2:$A$1297 &lt;&gt; '5. Données salariales brutes'!A76), "No matches"))</f>
        <v>AG-03, AO-CAI-01, AR-04, BI-03, CH-03, CT-IAU-03, ED-EDS-05, ED-EST-05 (EE 9), ED-EST-05 (EE 10), ED-EST-06 (EE 8), ED-EST-06 (EE 9), EG-07, EL-07, EN-ENG-03, EN-SUR-02, FR-5, GT-07, HP-08, HR-04, IT-03, ND-HME-3, NU-CHN-5, NU-HOS-5, OP-2, PC-03, PE-05, PG-05, PH-01, PS-3, SG-PAT-04, SO-FLP-06, SO-MAO-08, SR-CPS1, SW-SCW-04, TI-08, TI-06 Marine, TI-07 Sécurité ferroviaire, TR-04, VM-2</v>
      </c>
      <c r="C76" s="129" t="str" cm="1">
        <f t="array" ref="C76">_xlfn.TEXTJOIN(", ",TRUE,_xlfn._xlws.FILTER('5. Données salariales brutes'!$A$2:$A$1297,('5. Données salariales brutes'!$C$2:$C$1297 &gt;'5. Données salariales brutes'!E76)*('5. Données salariales brutes'!$C$2:$C$1297 &lt;'5. Données salariales brutes'!C76),"No matches"))</f>
        <v>AI-03, AS-06, EC-05, ED-EDS-04, ED-EST-04 (EE 10), ED-EST-05 (EE 8), ED-EST-06 (EE 7), FB-5, FO-02, FR-4, IS-05 , LS-04, MA-04, MT-03, MT-04, ND-ADV-2, ND-DIT-3, NU-CHN-4, NU-HOS-4, OM-05, OP-1, PR(S)-04, RO-06, SG-SRE-04, SO-FLP-05, SO-MAO-06, SO-MAO-07, SW-SCW-03 Travailleurs du service social clinique, TI-06 Aviation, TI-06 Sécurité ferroviaire, TR-03, UT-2, WP-05</v>
      </c>
    </row>
    <row r="77" spans="1:3" ht="45" x14ac:dyDescent="0.25">
      <c r="A77" s="61" t="str">
        <f>'5. Données salariales brutes'!A77</f>
        <v xml:space="preserve">CT-EAV-04 </v>
      </c>
      <c r="B77" s="130" t="str" cm="1">
        <f t="array" ref="B77">_xlfn.TEXTJOIN(", ", TRUE, _xlfn._xlws.FILTER('5. Données salariales brutes'!$A$2:$A$1297, ('5. Données salariales brutes'!$C$2:$C$1297 &lt; '5. Données salariales brutes'!D77) * ('5. Données salariales brutes'!$C$2:$C$1297 &gt;= '5. Données salariales brutes'!C77) * ('5. Données salariales brutes'!$A$2:$A$1297 &lt;&gt; '5. Données salariales brutes'!A77), "No matches"))</f>
        <v>AG-04, AI-06, AI-07, AO-CAI-02, AR-05, AS-08, BI-04, CH-04, CO-03, CT-IAU-04, DE-01, EL-09, EN-ENG-04, FO-04, GT-08, HR-05, LS-05, MT-06, ND-ADV-3, ND-HME-4, PC-04, PE-06, PH-02, PM-07, PM-MCO-03, PS-4, SG-PAT-05, SW-SCW-05, TI-08 Sécurité ferroviaire, TR-05, UT-3, WP-06</v>
      </c>
      <c r="C77" s="129" t="str" cm="1">
        <f t="array" ref="C77">_xlfn.TEXTJOIN(", ",TRUE,_xlfn._xlws.FILTER('5. Données salariales brutes'!$A$2:$A$1297,('5. Données salariales brutes'!$C$2:$C$1297 &gt;'5. Données salariales brutes'!E77)*('5. Données salariales brutes'!$C$2:$C$1297 &lt;'5. Données salariales brutes'!C77),"No matches"))</f>
        <v>AI-04, AI-05, AS-07, CO-02, CT-FIN-03 , EC-06, ED-EST-06 (EE 10), EG-08, EL-08, EN-SUR-03, FB-6, FO-03, FR-6, FS-02, HP-09, IS-06 , LP-01, MA-05, MT-05, ND-DIT-4, NU-CHN-6, NU-HOS-6, OP-3, PG-06, PM-06 , PM-MCO-02, PR(S)-05, SE-RES-2, SG-SRE-05, SG-SRE-06, SO-FLP-07, SO-MAO-09, TI-07 Aviation, TI-07 Marine, VM-3</v>
      </c>
    </row>
    <row r="78" spans="1:3" ht="45" x14ac:dyDescent="0.25">
      <c r="A78" s="61" t="str">
        <f>'5. Données salariales brutes'!A78</f>
        <v xml:space="preserve">CT-EAV-05 </v>
      </c>
      <c r="B78" s="130" t="str" cm="1">
        <f t="array" ref="B78">_xlfn.TEXTJOIN(", ", TRUE, _xlfn._xlws.FILTER('5. Données salariales brutes'!$A$2:$A$1297, ('5. Données salariales brutes'!$C$2:$C$1297 &lt; '5. Données salariales brutes'!D78) * ('5. Données salariales brutes'!$C$2:$C$1297 &gt;= '5. Données salariales brutes'!C78) * ('5. Données salariales brutes'!$A$2:$A$1297 &lt;&gt; '5. Données salariales brutes'!A78), "No matches"))</f>
        <v>AC-01, AG-05, AO-CAI-03, AO-HPS-02, AR-06, BI-05, CH-05, CO-04, CT-FIN-04 , DE-02, EN-SUR-04, FB-8, MT-07, NU-CHN-8, NU-HOS-8, PC-05, PH-03, PS-5, SG-PAT-06, SG-SRE-08, SO-INS-02</v>
      </c>
      <c r="C78" s="129" t="str" cm="1">
        <f t="array" ref="C78">_xlfn.TEXTJOIN(", ",TRUE,_xlfn._xlws.FILTER('5. Données salariales brutes'!$A$2:$A$1297,('5. Données salariales brutes'!$C$2:$C$1297 &gt;'5. Données salariales brutes'!E78)*('5. Données salariales brutes'!$C$2:$C$1297 &lt;'5. Données salariales brutes'!C78),"No matches"))</f>
        <v>AI-07, AO-CAI-02, AO-HPS-01, AR-05, CO-03, DE-01, DS-4, EC-07, FB-7, FO-04, FS-03, IT-04, MA-06, NU-CHN-7, NU-HOS-7, PE-06, SE-REM-1, SE-RES-3, SG-PAT-07, SG-SRE-07, SO-INS-01, SO-MAO-10, TI-08 Aviation, TI-08 Marine, VM-4</v>
      </c>
    </row>
    <row r="79" spans="1:3" ht="30" x14ac:dyDescent="0.25">
      <c r="A79" s="61" t="str">
        <f>'5. Données salariales brutes'!A79</f>
        <v xml:space="preserve">CT-EAV-06 </v>
      </c>
      <c r="B79" s="130" t="str" cm="1">
        <f t="array" ref="B79">_xlfn.TEXTJOIN(", ", TRUE, _xlfn._xlws.FILTER('5. Données salariales brutes'!$A$2:$A$1297, ('5. Données salariales brutes'!$C$2:$C$1297 &lt; '5. Données salariales brutes'!D79) * ('5. Données salariales brutes'!$C$2:$C$1297 &gt;= '5. Données salariales brutes'!C79) * ('5. Données salariales brutes'!$A$2:$A$1297 &lt;&gt; '5. Données salariales brutes'!A79), "No matches"))</f>
        <v>DE-03, DS-5, EN-SUR-05, SE-REM-2, UT-4</v>
      </c>
      <c r="C79" s="129" t="str" cm="1">
        <f t="array" ref="C79">_xlfn.TEXTJOIN(", ",TRUE,_xlfn._xlws.FILTER('5. Données salariales brutes'!$A$2:$A$1297,('5. Données salariales brutes'!$C$2:$C$1297 &gt;'5. Données salariales brutes'!E79)*('5. Données salariales brutes'!$C$2:$C$1297 &lt;'5. Données salariales brutes'!C79),"No matches"))</f>
        <v>AC-01, AO-CAI-04, AO-HPS-03, AR-06, DE-02, EC-08, EN-ENG-05, FB-8, FS-04, MA-07, NU-CHN-8, NU-HOS-8, PM-MCO-04, PS-5, SE-RES-4, SO-INS-02, SO-MAO-11, VM-5</v>
      </c>
    </row>
    <row r="80" spans="1:3" ht="270" x14ac:dyDescent="0.25">
      <c r="A80" s="61" t="str">
        <f>'5. Données salariales brutes'!A80</f>
        <v xml:space="preserve">CT-IAU-01 </v>
      </c>
      <c r="B80" s="130" t="str" cm="1">
        <f t="array" ref="B80">_xlfn.TEXTJOIN(", ", TRUE, _xlfn._xlws.FILTER('5. Données salariales brutes'!$A$2:$A$1297, ('5. Données salariales brutes'!$C$2:$C$1297 &lt; '5. Données salariales brutes'!D80) * ('5. Données salariales brutes'!$C$2:$C$1297 &gt;= '5. Données salariales brutes'!C80) * ('5. Données salariales brutes'!$A$2:$A$1297 &lt;&gt; '5. Données salariales brutes'!A80), "No matches"))</f>
        <v>AR-02, CT-FIN-01 , CT-EAV-01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GL-PCF-13, GL-PCF-14, GL-PIP-13, GL-PIP-14, GL-SMW-12, GL-VHE-13, GS-11, GS-12, GT-05, HP-05, HR-02, HS-HDO-10, HS-PHS-09, MT-02, NU-CHN-1, NU-HOS-1, PI-05-CGC, PO-IMA-03, PO-LES-TO-03, PO-LES-IM-03, PO-TCO-03, RO-04, SO-FLP-02, SO-MAO-03, SO-RAD-01, SO-RAD-02, SR-E (Groupe salarial 4 MDO-5), SR-E (Groupe salarial 5), SR-W (Groupe salarial 11), SW-CHA-02, TR-02</v>
      </c>
      <c r="C80" s="129" t="str" cm="1">
        <f t="array" ref="C80">_xlfn.TEXTJOIN(", ",TRUE,_xlfn._xlws.FILTER('5. Données salariales brutes'!$A$2:$A$1297,('5. Données salariales brutes'!$C$2:$C$1297 &gt;'5. Données salariales brutes'!E80)*('5. Données salariales brutes'!$C$2:$C$1297 &lt;'5. Données salariales brutes'!C80),"No matches"))</f>
        <v>AI-01,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ED-EST-06 Colombie-Britannique (EE 5), ED-LAT-02 (EE 12), ED-LAT-02 (EE 13), ED-LAT-03 (EE 11), ED-LAT-03 (EE 12), ED-LAT-04 (EE 9), ED-LAT-04 (EE 10), EG-04, EL-04, EN-SUR-01, FB-2, GL-AIM-14, GL-AMW-14,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SO-FLP-01, SO-MAO-02, SR-E (APA), SR-E (APB), SR-W (Groupe salarial 7), SR-W (Groupe salarial 8), SW-SCW-02, TI-05, UT-1, WP-03</v>
      </c>
    </row>
    <row r="81" spans="1:3" ht="195" x14ac:dyDescent="0.25">
      <c r="A81" s="61" t="str">
        <f>'5. Données salariales brutes'!A81</f>
        <v>CT-IAU-02</v>
      </c>
      <c r="B81" s="130" t="str" cm="1">
        <f t="array" ref="B81">_xlfn.TEXTJOIN(", ", TRUE, _xlfn._xlws.FILTER('5. Données salariales brutes'!$A$2:$A$1297, ('5. Données salariales brutes'!$C$2:$C$1297 &lt; '5. Données salariales brutes'!D81) * ('5. Données salariales brutes'!$C$2:$C$1297 &gt;= '5. Données salariales brutes'!C81) * ('5. Données salariales brutes'!$A$2:$A$1297 &lt;&gt; '5. Données salariales brutes'!A81), "No matches"))</f>
        <v>AR-03, CT-FIN-02 , CX-3, DS-3, ED-EDS-03, ED-EST-04 (EE 9),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PR(S)-04, SG-PAT-03, SO-MAO-05, SO-MAO-06, SR-E (Groupe salarial 11), SR-E (Groupe salarial 12), SW-SCW-03 Travailleurs du service social clinique, SW-CHA-03, TI-07</v>
      </c>
      <c r="C81" s="129" t="str" cm="1">
        <f t="array" ref="C81">_xlfn.TEXTJOIN(", ",TRUE,_xlfn._xlws.FILTER('5. Données salariales brutes'!$A$2:$A$1297,('5. Données salariales brutes'!$C$2:$C$1297 &gt;'5. Données salariales brutes'!E81)*('5. Données salariales brutes'!$C$2:$C$1297 &lt;'5. Données salariales brutes'!C81),"No matches"))</f>
        <v>AG-02, AS-05, BI-02, CH-02, CT-EAV-02 ,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SO-FLP-03,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82" spans="1:3" ht="60" x14ac:dyDescent="0.25">
      <c r="A82" s="61" t="str">
        <f>'5. Données salariales brutes'!A82</f>
        <v>CT-IAU-03</v>
      </c>
      <c r="B82" s="130" t="str" cm="1">
        <f t="array" ref="B82">_xlfn.TEXTJOIN(", ", TRUE, _xlfn._xlws.FILTER('5. Données salariales brutes'!$A$2:$A$1297, ('5. Données salariales brutes'!$C$2:$C$1297 &lt; '5. Données salariales brutes'!D82) * ('5. Données salariales brutes'!$C$2:$C$1297 &gt;= '5. Données salariales brutes'!C82) * ('5. Données salariales brutes'!$A$2:$A$1297 &lt;&gt; '5. Données salariales brutes'!A82), "No matches"))</f>
        <v>AG-03, AO-CAI-01, AR-04, BI-03, CH-03, CT-EAV-03 , ED-EDS-05, ED-EST-05 (EE 9), ED-EST-05 (EE 10), ED-EST-06 (EE 8), ED-EST-06 (EE 9), EG-07, EL-07, EN-ENG-03, EN-SUR-02, FR-5, GT-07, HP-08, HR-04, IT-03, ND-HME-3, NU-CHN-5, NU-HOS-5, OP-2, PC-03, PE-05, PG-05, PH-01, PS-3, SG-PAT-04, SO-FLP-06, SO-MAO-08, SR-CPS1, SW-SCW-04, TI-08, TI-06 Marine, TI-07 Sécurité ferroviaire, TR-04, VM-2</v>
      </c>
      <c r="C82" s="129" t="str" cm="1">
        <f t="array" ref="C82">_xlfn.TEXTJOIN(", ",TRUE,_xlfn._xlws.FILTER('5. Données salariales brutes'!$A$2:$A$1297,('5. Données salariales brutes'!$C$2:$C$1297 &gt;'5. Données salariales brutes'!E82)*('5. Données salariales brutes'!$C$2:$C$1297 &lt;'5. Données salariales brutes'!C82),"No matches"))</f>
        <v>AI-03, AS-06, EC-05, ED-EDS-04, ED-EST-04 (EE 10), ED-EST-05 (EE 8), ED-EST-06 (EE 7), FB-5, FO-02, FR-4, IS-05 , LS-04, MA-04, MT-03, MT-04, ND-ADV-2, ND-DIT-3, NU-CHN-4, NU-HOS-4, OM-05, OP-1, PR(S)-04, RO-06, SG-SRE-04, SO-FLP-05, SO-MAO-06, SO-MAO-07, SW-SCW-03 Travailleurs du service social clinique, TI-06 Aviation, TI-06 Sécurité ferroviaire, TR-03, UT-2, WP-05</v>
      </c>
    </row>
    <row r="83" spans="1:3" ht="45" x14ac:dyDescent="0.25">
      <c r="A83" s="61" t="str">
        <f>'5. Données salariales brutes'!A83</f>
        <v>CT-IAU-04</v>
      </c>
      <c r="B83" s="130" t="str" cm="1">
        <f t="array" ref="B83">_xlfn.TEXTJOIN(", ", TRUE, _xlfn._xlws.FILTER('5. Données salariales brutes'!$A$2:$A$1297, ('5. Données salariales brutes'!$C$2:$C$1297 &lt; '5. Données salariales brutes'!D83) * ('5. Données salariales brutes'!$C$2:$C$1297 &gt;= '5. Données salariales brutes'!C83) * ('5. Données salariales brutes'!$A$2:$A$1297 &lt;&gt; '5. Données salariales brutes'!A83), "No matches"))</f>
        <v>AG-04, AI-06, AI-07, AO-CAI-02, AR-05, AS-08, BI-04, CH-04, CO-03, CT-EAV-04 , DE-01, EL-09, EN-ENG-04, FO-04, GT-08, HR-05, LS-05, MT-06, ND-ADV-3, ND-HME-4, PC-04, PE-06, PH-02, PM-07, PM-MCO-03, PS-4, SG-PAT-05, SW-SCW-05, TI-08 Sécurité ferroviaire, TR-05, UT-3, WP-06</v>
      </c>
      <c r="C83" s="129" t="str" cm="1">
        <f t="array" ref="C83">_xlfn.TEXTJOIN(", ",TRUE,_xlfn._xlws.FILTER('5. Données salariales brutes'!$A$2:$A$1297,('5. Données salariales brutes'!$C$2:$C$1297 &gt;'5. Données salariales brutes'!E83)*('5. Données salariales brutes'!$C$2:$C$1297 &lt;'5. Données salariales brutes'!C83),"No matches"))</f>
        <v>AI-04, AI-05, AS-07, CO-02, CT-FIN-03 , EC-06, ED-EST-06 (EE 10), EG-08, EL-08, EN-SUR-03, FB-6, FO-03, FR-6, FS-02, HP-09, IS-06 , LP-01, MA-05, MT-05, ND-DIT-4, NU-CHN-6, NU-HOS-6, OP-3, PG-06, PM-06 , PM-MCO-02, PR(S)-05, SE-RES-2, SG-SRE-05, SG-SRE-06, SO-FLP-07, SO-MAO-09, TI-07 Aviation, TI-07 Marine, VM-3</v>
      </c>
    </row>
    <row r="84" spans="1:3" ht="255" x14ac:dyDescent="0.25">
      <c r="A84" s="61" t="str">
        <f>'5. Données salariales brutes'!A84</f>
        <v>CX-1</v>
      </c>
      <c r="B84" s="130" t="str" cm="1">
        <f t="array" ref="B84">_xlfn.TEXTJOIN(", ", TRUE, _xlfn._xlws.FILTER('5. Données salariales brutes'!$A$2:$A$1297, ('5. Données salariales brutes'!$C$2:$C$1297 &lt; '5. Données salariales brutes'!D84) * ('5. Données salariales brutes'!$C$2:$C$1297 &gt;= '5. Données salariales brutes'!C84) * ('5. Données salariales brutes'!$A$2:$A$1297 &lt;&gt; '5. Données salariales brutes'!A84), "No matches"))</f>
        <v>AG-02, AI-02, BI-02, CH-02, CX-2, DD-09,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GL-EIM-14, GL-PCF-14, GL-SMW-13, GL-SMW-14, GL-VHE-14, GS-12, GS-13, HP-06, HS-PHS-10, LP-00, MA-03, ND-DIT-1, ND-HME-1, OM-04, PC-02, PE-03, PR(S)-03, SO-FLP-03, SO-MAO-04, SO-RAD-02, SO-RAD-03, SR-E (Groupe salarial 5), SR-E (Groupe salarial 6), SR-E (Groupe salarial 7), SR-E (Groupe salarial 8), SW-SCW-03, TI-06, TI-05 Aviation, TI-05 Marine</v>
      </c>
      <c r="C84" s="129" t="str" cm="1">
        <f t="array" ref="C84">_xlfn.TEXTJOIN(", ",TRUE,_xlfn._xlws.FILTER('5. Données salariales brutes'!$A$2:$A$1297,('5. Données salariales brutes'!$C$2:$C$1297 &gt;'5. Données salariales brutes'!E84)*('5. Données salariales brutes'!$C$2:$C$1297 &lt;'5. Données salariales brutes'!C84),"No matches"))</f>
        <v>AR-02, CO-01, CT-FIN-01 , CT-EAV-01 , CT-IAU-01 , DD-08, EC-04,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GL-MAN-14, GL-PCF-12, GL-PCF-13, GL-PIP-13, GL-PIP-14, GL-PRW-14, GL-SMW-11, GL-SMW-12, GL-VHE-12, GL-VHE-13, GL-WOW-14, GS-11, GT-05, HP-05, HR-02, HS-HDO-10, HS-PHS-09, LS-02, MT-02, NU-CHN-1, NU-HOS-1, PI-05-CGC, PO-IMA-03, PO-LES-TO-03, PO-LES-IM-03, PO-TCO-03, RO-04, SE-RES-1, SO-FLP-02, SO-MAO-02, SO-MAO-03, SO-RAD-01, SR-E (Groupe salarial 4 MDO-5), SR-W (Groupe salarial 8), SR-W (Groupe salarial 11), SW-CHA-02, TR-02, UT-1</v>
      </c>
    </row>
    <row r="85" spans="1:3" ht="195" x14ac:dyDescent="0.25">
      <c r="A85" s="61" t="str">
        <f>'5. Données salariales brutes'!A85</f>
        <v>CX-2</v>
      </c>
      <c r="B85" s="130" t="str" cm="1">
        <f t="array" ref="B85">_xlfn.TEXTJOIN(", ", TRUE, _xlfn._xlws.FILTER('5. Données salariales brutes'!$A$2:$A$1297, ('5. Données salariales brutes'!$C$2:$C$1297 &lt; '5. Données salariales brutes'!D85) * ('5. Données salariales brutes'!$C$2:$C$1297 &gt;= '5. Données salariales brutes'!C85) * ('5. Données salariales brutes'!$A$2:$A$1297 &lt;&gt; '5. Données salariales brutes'!A85), "No matches"))</f>
        <v>AS-05, CT-EAV-02 , CT-IAU-02, DS-3, ED-EDS-03, ED-EST-04 (EE 8), ED-EST-05 (EE 6), ED-EST-06 (EE 4),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FB-3, FB-4, FR-2, FS-01, GT-06, HR-03, IS-04 , IT-02, LS-03, ND-ADV-1, NU-CHN-2, NU-CHN-3, NU-HOS-2, NU-HOS-3, PG-04, PI-06-CGC,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85" s="129" t="str" cm="1">
        <f t="array" ref="C85">_xlfn.TEXTJOIN(", ",TRUE,_xlfn._xlws.FILTER('5. Données salariales brutes'!$A$2:$A$1297,('5. Données salariales brutes'!$C$2:$C$1297 &gt;'5. Données salariales brutes'!E85)*('5. Données salariales brutes'!$C$2:$C$1297 &lt;'5. Données salariales brutes'!C85),"No matches"))</f>
        <v>AG-02, AI-02, BI-02, CH-02, CX-1, DD-09, EC-04,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ED-EST-04 Saskatchewan (EE 10),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 TR-02</v>
      </c>
    </row>
    <row r="86" spans="1:3" ht="120" x14ac:dyDescent="0.25">
      <c r="A86" s="61" t="str">
        <f>'5. Données salariales brutes'!A86</f>
        <v>CX-3</v>
      </c>
      <c r="B86" s="130" t="str" cm="1">
        <f t="array" ref="B86">_xlfn.TEXTJOIN(", ", TRUE, _xlfn._xlws.FILTER('5. Données salariales brutes'!$A$2:$A$1297, ('5. Données salariales brutes'!$C$2:$C$1297 &lt; '5. Données salariales brutes'!D86) * ('5. Données salariales brutes'!$C$2:$C$1297 &gt;= '5. Données salariales brutes'!C86) * ('5. Données salariales brutes'!$A$2:$A$1297 &lt;&gt; '5. Données salariales brutes'!A86), "No matches"))</f>
        <v>AI-03, AS-06, EC-05, ED-EDS-04, ED-EST-04 (EE 10), ED-EST-05 (EE 8), ED-EST-06 (EE 7), ED-EST-06 Colombie-Britannique (EE 11), FB-5, FO-02, FR-4, HP-07, IS-05 , LS-04, MA-04, MT-03, MT-04, NU-CHN-4, NU-HOS-4, OM-05, OP-1, PE-04, PI-07-CGC, PR(S)-04, RO-06, SG-SRE-04, SO-FLP-05, SO-MAO-06, SO-MAO-07, SW-SCW-03 Travailleurs du service social clinique, TI-06 Aviation, TI-06 Sécurité ferroviaire, TR-03, UT-2, WP-05</v>
      </c>
      <c r="C86" s="129" t="str" cm="1">
        <f t="array" ref="C86">_xlfn.TEXTJOIN(", ",TRUE,_xlfn._xlws.FILTER('5. Données salariales brutes'!$A$2:$A$1297,('5. Données salariales brutes'!$C$2:$C$1297 &gt;'5. Données salariales brutes'!E86)*('5. Données salariales brutes'!$C$2:$C$1297 &lt;'5. Données salariales brutes'!C86),"No matches"))</f>
        <v>AR-03, CT-FIN-02 , CT-EAV-02 , CT-IAU-02,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LS-03, ND-DIT-2, ND-HME-2, NU-CHN-2, NU-CHN-3, NU-HOS-2, NU-HOS-3, PG-04, SG-PAT-03, SG-SRE-03, SO-FLP-04, SO-MAO-05, SR-E (Groupe salarial 10), SR-E (Groupe salarial 11), SR-E (Groupe salarial 12), SR-W (Groupe salarial 12), SW-SCW-02 Travailleurs du service social clinique, SW-CHA-03, TI-07</v>
      </c>
    </row>
    <row r="87" spans="1:3" ht="105" x14ac:dyDescent="0.25">
      <c r="A87" s="61" t="str">
        <f>'5. Données salariales brutes'!A87</f>
        <v>DA-CON-1</v>
      </c>
      <c r="B87" s="130" t="str" cm="1">
        <f t="array" ref="B87">_xlfn.TEXTJOIN(", ", TRUE, _xlfn._xlws.FILTER('5. Données salariales brutes'!$A$2:$A$1297, ('5. Données salariales brutes'!$C$2:$C$1297 &lt; '5. Données salariales brutes'!D87) * ('5. Données salariales brutes'!$C$2:$C$1297 &gt;= '5. Données salariales brutes'!C87) * ('5. Données salariales brutes'!$A$2:$A$1297 &lt;&gt; '5. Données salariales brutes'!A87), "No matches"))</f>
        <v>CM-03, DA-CON-2, DA-CON Niveau spécial C, DA-PRO-2, ED-EST-01 Maritimes (EE 4),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ST-TYP-1, ST-TYP-2</v>
      </c>
      <c r="C87" s="129" t="str" cm="1">
        <f t="array" ref="C87">_xlfn.TEXTJOIN(", ",TRUE,_xlfn._xlws.FILTER('5. Données salariales brutes'!$A$2:$A$1297,('5. Données salariales brutes'!$C$2:$C$1297 &gt;'5. Données salariales brutes'!E87)*('5. Données salariales brutes'!$C$2:$C$1297 &lt;'5. Données salariales brutes'!C87),"No matches"))</f>
        <v>CR-01, CR-02, DD-01, ED-EST-01 Maritimes (EE 3), ED-EST-02 Maritimes (EE 2), ED-EST-01 Québec (EE 2), ED-EST-02 Québec (EE 1), ED-EST-01 Ontario (EE 1), ED-EST-01 Manitoba (EE 1), ED-EST-01 Manitoba (EE 2), ED-EST-01 Saskatchewan (EE 3), ED-EST-02 Saskatchewan (EE 1), ED-EST-01 Alberta (EE 3), ED-EST-02 Alberta (EE 1), OE-CEO-3, OE-DEO-3, OE-MEO-3, PY-01, SR-W (Groupe salarial 9) APC-2, SR-W (Groupe salarial 9) APD-2</v>
      </c>
    </row>
    <row r="88" spans="1:3" ht="90" x14ac:dyDescent="0.25">
      <c r="A88" s="61" t="str">
        <f>'5. Données salariales brutes'!A88</f>
        <v>DA-CON-2</v>
      </c>
      <c r="B88" s="130" t="str" cm="1">
        <f t="array" ref="B88">_xlfn.TEXTJOIN(", ", TRUE, _xlfn._xlws.FILTER('5. Données salariales brutes'!$A$2:$A$1297, ('5. Données salariales brutes'!$C$2:$C$1297 &lt; '5. Données salariales brutes'!D88) * ('5. Données salariales brutes'!$C$2:$C$1297 &gt;= '5. Données salariales brutes'!C88) * ('5. Données salariales brutes'!$A$2:$A$1297 &lt;&gt; '5. Données salariales brutes'!A88), "No matches"))</f>
        <v>CM-03, DA-CON Niveau spécial C, DA-PRO-2,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ST-STN-1, ST-TYP-1, ST-TYP-2</v>
      </c>
      <c r="C88" s="129" t="str" cm="1">
        <f t="array" ref="C88">_xlfn.TEXTJOIN(", ",TRUE,_xlfn._xlws.FILTER('5. Données salariales brutes'!$A$2:$A$1297,('5. Données salariales brutes'!$C$2:$C$1297 &gt;'5. Données salariales brutes'!E88)*('5. Données salariales brutes'!$C$2:$C$1297 &lt;'5. Données salariales brutes'!C88),"No matches"))</f>
        <v>CR-01, CR-02, DA-CON-1, DD-01, ED-EST-01 Maritimes (EE 3), ED-EST-01 Maritimes (EE 4), ED-EST-02 Maritimes (EE 2), ED-EST-01 Québec (EE 2), ED-EST-02 Québec (EE 1), ED-EST-01 Ontario (EE 1), ED-EST-01 Manitoba (EE 1), ED-EST-01 Manitoba (EE 2), ED-EST-01 Saskatchewan (EE 3), ED-EST-02 Saskatchewan (EE 1), ED-EST-01 Alberta (EE 3), ED-EST-02 Alberta (EE 1), OE-CEO-3, OE-DEO-3, OE-MEO-3, SR-W (Groupe salarial 9) APC-2, SR-W (Groupe salarial 9) APD-2</v>
      </c>
    </row>
    <row r="89" spans="1:3" ht="165" x14ac:dyDescent="0.25">
      <c r="A89" s="61" t="str">
        <f>'5. Données salariales brutes'!A89</f>
        <v>DA-CON-3</v>
      </c>
      <c r="B89" s="130" t="str" cm="1">
        <f t="array" ref="B89">_xlfn.TEXTJOIN(", ", TRUE, _xlfn._xlws.FILTER('5. Données salariales brutes'!$A$2:$A$1297, ('5. Données salariales brutes'!$C$2:$C$1297 &lt; '5. Données salariales brutes'!D89) * ('5. Données salariales brutes'!$C$2:$C$1297 &gt;= '5. Données salariales brutes'!C89) * ('5. Données salariales brutes'!$A$2:$A$1297 &lt;&gt; '5. Données salariales brutes'!A89), "No matches"))</f>
        <v>CM-04, CR-03,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GL-MAN-1, GL-MDO-2, GL-MDO-3, GL-MOC-1, HS-HDO-01, HS-PHS-02, LI-3, PY-03, SR-W (Groupe salarial 9) APD-4, ST-OCE-3, ST-SCY-1</v>
      </c>
      <c r="C89" s="129" t="str" cm="1">
        <f t="array" ref="C89">_xlfn.TEXTJOIN(", ",TRUE,_xlfn._xlws.FILTER('5. Données salariales brutes'!$A$2:$A$1297,('5. Données salariales brutes'!$C$2:$C$1297 &gt;'5. Données salariales brutes'!E89)*('5. Données salariales brutes'!$C$2:$C$1297 &lt;'5. Données salariales brutes'!C89),"No matches"))</f>
        <v>ED-EST-01 Maritimes (EE 5),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EG-02 employé‑e‑s dont le traitement est protégé, GL-ELE -1, GL-ELE -2, GL-MDO-1, HS-PHS-01, LI-2, OE-MEO-4, PY-02, SR-W (Groupe salarial 9) APC-3, ST-OCE-2, ST-STN-1, ST-STN-2</v>
      </c>
    </row>
    <row r="90" spans="1:3" ht="255" x14ac:dyDescent="0.25">
      <c r="A90" s="61" t="str">
        <f>'5. Données salariales brutes'!A90</f>
        <v>DA-CON-4</v>
      </c>
      <c r="B90" s="130" t="str" cm="1">
        <f t="array" ref="B90">_xlfn.TEXTJOIN(", ", TRUE, _xlfn._xlws.FILTER('5. Données salariales brutes'!$A$2:$A$1297, ('5. Données salariales brutes'!$C$2:$C$1297 &lt; '5. Données salariales brutes'!D90) * ('5. Données salariales brutes'!$C$2:$C$1297 &gt;= '5. Données salariales brutes'!C90) * ('5. Données salariales brutes'!$A$2:$A$1297 &lt;&gt; '5. Données salariales brutes'!A90), "No matches"))</f>
        <v>AS-01, CM-06,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3), ED-EST-05 Colombie-Britannique (EE 1), ED-LAT-01 (EE 8), ED-LAT-02 (EE 5), ED-LAT-03 (EE 3), ED-LAT-03 (EE 4), ED-LAT-04 (EE 2), GL-AIM-00, GL-AMW-8, GL-ELE -9, GL-ELE -10, GL-GHW-5, GL-GHW-6, GL-INM-9, GL-MAM-00, GL-MAM-6, GL-MAM-7, GL-MAN-6,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90" s="129" t="str" cm="1">
        <f t="array" ref="C90">_xlfn.TEXTJOIN(", ",TRUE,_xlfn._xlws.FILTER('5. Données salariales brutes'!$A$2:$A$1297,('5. Données salariales brutes'!$C$2:$C$1297 &gt;'5. Données salariales brutes'!E90)*('5. Données salariales brutes'!$C$2:$C$1297 &lt;'5. Données salariales brutes'!C90),"No matches"))</f>
        <v>CR-05,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5), ED-EST-02 Colombie-Britannique (EE 6), ED-EST-03 Colombie-Britannique (EE 3), ED-EST-04 Colombie-Britannique (EE 1), ED-EST-04 Colombie-Britannique (EE 2), ED-LAT-01 (EE 6), ED-LAT-01 (EE 7), ED-LAT-02 (EE 3), ED-LAT-02 (EE 4), ED-LAT-03 (EE 2), ED-LAT-04 (EE 1), EG-01, GL-AMW-6, GL-AMW-7, GL-ELE -8, GL-GHW-3, GL-GHW-4, GL-INM-00, GL-MAM-5, GL-MAN-5, GL-MDO-6, GL-MDO-7, GL-MOC-5, GL-MOC-6, GL-MST-00, GL-PRW-00, GL-PRW-5, GT-02, HP-01, HS-HDO-03, HS-HDO-04, HS-PHS-04, LI-6, OM-01, PI-01-CGC, PY-05, SC-1 (service du pont et service de la chambre des machines), SC-2 (service du pont et service de la chambre des machines), SC-STD-1, SC-STD-2, SC-2 (utilisation de matériel et métier spécialisés), SR-W (Groupe salarial 9) APD-7, ST-SCY-4, TI-02, WP-01</v>
      </c>
    </row>
    <row r="91" spans="1:3" ht="300" x14ac:dyDescent="0.25">
      <c r="A91" s="61" t="str">
        <f>'5. Données salariales brutes'!A91</f>
        <v>DA-CON-5</v>
      </c>
      <c r="B91" s="130" t="str" cm="1">
        <f t="array" ref="B91">_xlfn.TEXTJOIN(", ", TRUE, _xlfn._xlws.FILTER('5. Données salariales brutes'!$A$2:$A$1297, ('5. Données salariales brutes'!$C$2:$C$1297 &lt; '5. Données salariales brutes'!D91) * ('5. Données salariales brutes'!$C$2:$C$1297 &gt;= '5. Données salariales brutes'!C91) * ('5. Données salariales brutes'!$A$2:$A$1297 &lt;&gt; '5. Données salariales brutes'!A91), "No matches"))</f>
        <v>AR-01, AS-02, CM-07, CO-DEV/PER, CR-06,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c r="C91" s="129" t="str" cm="1">
        <f t="array" ref="C91">_xlfn.TEXTJOIN(", ",TRUE,_xlfn._xlws.FILTER('5. Données salariales brutes'!$A$2:$A$1297,('5. Données salariales brutes'!$C$2:$C$1297 &gt;'5. Données salariales brutes'!E91)*('5. Données salariales brutes'!$C$2:$C$1297 &lt;'5. Données salariales brutes'!C91),"No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6),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GL-MAN-6, GL-MAN-7, GL-MDO-8, GL-MOC-7, GL-MOC-8, GL-MST-9, GL-MST-10, GL-PCF-00, GL-PRW-6,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92" spans="1:3" ht="300" x14ac:dyDescent="0.25">
      <c r="A92" s="61" t="str">
        <f>'5. Données salariales brutes'!A92</f>
        <v>DA-CON-6</v>
      </c>
      <c r="B92" s="130" t="str" cm="1">
        <f t="array" ref="B92">_xlfn.TEXTJOIN(", ", TRUE, _xlfn._xlws.FILTER('5. Données salariales brutes'!$A$2:$A$1297, ('5. Données salariales brutes'!$C$2:$C$1297 &lt; '5. Données salariales brutes'!D92) * ('5. Données salariales brutes'!$C$2:$C$1297 &gt;= '5. Données salariales brutes'!C92) * ('5. Données salariales brutes'!$A$2:$A$1297 &lt;&gt; '5. Données salariales brutes'!A92),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APD-10, ST-COR-2, TI-04, WP-02</v>
      </c>
      <c r="C92" s="129" t="str" cm="1">
        <f t="array" ref="C92">_xlfn.TEXTJOIN(", ",TRUE,_xlfn._xlws.FILTER('5. Données salariales brutes'!$A$2:$A$1297,('5. Données salariales brutes'!$C$2:$C$1297 &gt;'5. Données salariales brutes'!E92)*('5. Données salariales brutes'!$C$2:$C$1297 &lt;'5. Données salariales brutes'!C92),"No matches"))</f>
        <v>AR-01, AS-02, CM-07,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SR-W (Groupe salarial 9) APD-9, TI-03, TR-01</v>
      </c>
    </row>
    <row r="93" spans="1:3" ht="300" x14ac:dyDescent="0.25">
      <c r="A93" s="61" t="str">
        <f>'5. Données salariales brutes'!A93</f>
        <v>DA-CON-7</v>
      </c>
      <c r="B93" s="130" t="str" cm="1">
        <f t="array" ref="B93">_xlfn.TEXTJOIN(", ", TRUE, _xlfn._xlws.FILTER('5. Données salariales brutes'!$A$2:$A$1297, ('5. Données salariales brutes'!$C$2:$C$1297 &lt; '5. Données salariales brutes'!D93) * ('5. Données salariales brutes'!$C$2:$C$1297 &gt;= '5. Données salariales brutes'!C93) * ('5. Données salariales brutes'!$A$2:$A$1297 &lt;&gt; '5. Données salariales brutes'!A93), "No matches"))</f>
        <v>AI-01, AS-04,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GS-10, HP-04, HS-HDO-09, HS-PHS-08, IS-03 , IT-01, LS-01, OM-03, PE-02, PG-03, PM-04 , PO-IMA-02, PO-LES-TO-02, PO-LES-IM-02, PO-TCO-02, PR(S)-02, RO-03, SC-7 (utilisation de matériel et métier spécialisés), SG-PAT-02, SG-SRE-02, SO-FLP-01, SR-E (APA), SR-E (APB), SR-W (Groupe salarial 7), SW-SCW-02, TI-05, WP-03</v>
      </c>
      <c r="C93" s="129" t="str" cm="1">
        <f t="array" ref="C93">_xlfn.TEXTJOIN(", ",TRUE,_xlfn._xlws.FILTER('5. Données salariales brutes'!$A$2:$A$1297,('5. Données salariales brutes'!$C$2:$C$1297 &gt;'5. Données salariales brutes'!E93)*('5. Données salariales brutes'!$C$2:$C$1297 &lt;'5. Données salariales brutes'!C93),"No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4), ED-EST-05 Colombie-Britannique (EE 5), ED-EST-06 Colombie-Britannique (EE 3),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HR-01, HS-HDO-08, LI-9, MA-02, PC-01, PI-04-CGC, PS-1, SC-5 (utilisation de matériel et métier spécialisés), SC-6 (utilisation de matériel et métier spécialisés), SO-MAO-01, SR-E (Groupe salarial 3 MDO-4), SR-W (Groupe salarial 4), SR-W (Groupe salarial 5), SR-W (Groupe salarial 6), SW-SCW-01, SW-CHA-01</v>
      </c>
    </row>
    <row r="94" spans="1:3" ht="270" x14ac:dyDescent="0.25">
      <c r="A94" s="61" t="str">
        <f>'5. Données salariales brutes'!A94</f>
        <v>DA-CON-8</v>
      </c>
      <c r="B94" s="130" t="str" cm="1">
        <f t="array" ref="B94">_xlfn.TEXTJOIN(", ", TRUE, _xlfn._xlws.FILTER('5. Données salariales brutes'!$A$2:$A$1297, ('5. Données salariales brutes'!$C$2:$C$1297 &lt; '5. Données salariales brutes'!D94) * ('5. Données salariales brutes'!$C$2:$C$1297 &gt;= '5. Données salariales brutes'!C94) * ('5. Données salariales brutes'!$A$2:$A$1297 &lt;&gt; '5. Données salariales brutes'!A94), "No matches"))</f>
        <v>AR-02, CO-01, CT-FIN-01 , CT-EAV-01 , CT-IAU-01 ,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c r="C94" s="129" t="str" cm="1">
        <f t="array" ref="C94">_xlfn.TEXTJOIN(", ",TRUE,_xlfn._xlws.FILTER('5. Données salariales brutes'!$A$2:$A$1297,('5. Données salariales brutes'!$C$2:$C$1297 &gt;'5. Données salariales brutes'!E94)*('5. Données salariales brutes'!$C$2:$C$1297 &lt;'5. Données salariales brutes'!C94),"No matches"))</f>
        <v>AI-01, AS-04, DA-CON-7, DA-PRO-7, DS-2, EC-03, ED-EST-02 (EE 8), ED-EST-02 (EE 9), ED-EST-03 (EE 6), ED-EST-04 (EE 3), ED-EST-04 (EE 4), ED-EST-05 (EE 2), ED-EST-06 (EE 1), ED-EST-04 Maritimes (EE 10), ED-EST-05 Maritimes (EE 7), ED-EST-05 Maritimes (EE 8), ED-EST-06 Maritimes (EE 6), ED-EST-06 Maritimes (EE 7), ED-EST-04 Québec (EE 12), ED-EST-05 Québec (EE 9),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SW-SCW-02, TI-05, WP-03</v>
      </c>
    </row>
    <row r="95" spans="1:3" ht="90" x14ac:dyDescent="0.25">
      <c r="A95" s="61" t="str">
        <f>'5. Données salariales brutes'!A95</f>
        <v>DA-CON Niveau spécial C</v>
      </c>
      <c r="B95" s="130" t="str" cm="1">
        <f t="array" ref="B95">_xlfn.TEXTJOIN(", ", TRUE, _xlfn._xlws.FILTER('5. Données salariales brutes'!$A$2:$A$1297, ('5. Données salariales brutes'!$C$2:$C$1297 &lt; '5. Données salariales brutes'!D95) * ('5. Données salariales brutes'!$C$2:$C$1297 &gt;= '5. Données salariales brutes'!C95) * ('5. Données salariales brutes'!$A$2:$A$1297 &lt;&gt; '5. Données salariales brutes'!A95), "No matches"))</f>
        <v>CM-03, DA-PRO-2,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ST-STN-1, ST-TYP-1, ST-TYP-2</v>
      </c>
      <c r="C95" s="129" t="str" cm="1">
        <f t="array" ref="C95">_xlfn.TEXTJOIN(", ",TRUE,_xlfn._xlws.FILTER('5. Données salariales brutes'!$A$2:$A$1297,('5. Données salariales brutes'!$C$2:$C$1297 &gt;'5. Données salariales brutes'!E95)*('5. Données salariales brutes'!$C$2:$C$1297 &lt;'5. Données salariales brutes'!C95),"No matches"))</f>
        <v>CR-02, DA-CON-1, DA-CON-2, DD-01, ED-EST-01 Maritimes (EE 3), ED-EST-01 Maritimes (EE 4), ED-EST-02 Maritimes (EE 2), ED-EST-01 Québec (EE 2), ED-EST-02 Québec (EE 1), ED-EST-01 Ontario (EE 1), ED-EST-01 Manitoba (EE 1), ED-EST-01 Manitoba (EE 2), ED-EST-01 Saskatchewan (EE 3), ED-EST-02 Saskatchewan (EE 1), ED-EST-01 Alberta (EE 3), ED-EST-02 Alberta (EE 1), OE-CEO-3, OE-DEO-3, OE-MEO-3, SR-W (Groupe salarial 9) APC-2, SR-W (Groupe salarial 9) APD-2</v>
      </c>
    </row>
    <row r="96" spans="1:3" ht="60" x14ac:dyDescent="0.25">
      <c r="A96" s="61" t="str">
        <f>'5. Données salariales brutes'!A96</f>
        <v>DA-PRO-1</v>
      </c>
      <c r="B96" s="130" t="str" cm="1">
        <f t="array" ref="B96">_xlfn.TEXTJOIN(", ", TRUE, _xlfn._xlws.FILTER('5. Données salariales brutes'!$A$2:$A$1297, ('5. Données salariales brutes'!$C$2:$C$1297 &lt; '5. Données salariales brutes'!D96) * ('5. Données salariales brutes'!$C$2:$C$1297 &gt;= '5. Données salariales brutes'!C96) * ('5. Données salariales brutes'!$A$2:$A$1297 &lt;&gt; '5. Données salariales brutes'!A96), "No matches"))</f>
        <v>CR-01, CR-02, DD-01, ED-EST-01 Maritimes (EE 3), ED-EST-02 Maritimes (EE 2), ED-EST-01 Québec (EE 2), ED-EST-02 Québec (EE 1), ED-EST-01 Ontario (EE 1), ED-EST-01 Manitoba (EE 1), ED-EST-01 Saskatchewan (EE 3), ED-EST-02 Saskatchewan (EE 1), ED-EST-01 Alberta (EE 3), OE-CEO-3, OE-DEO-3, OE-MEO-3, PY-01, SR-W (Groupe salarial 9) APC-2, SR-W (Groupe salarial 9) APD-2</v>
      </c>
      <c r="C96" s="129" t="str" cm="1">
        <f t="array" ref="C96">_xlfn.TEXTJOIN(", ",TRUE,_xlfn._xlws.FILTER('5. Données salariales brutes'!$A$2:$A$1297,('5. Données salariales brutes'!$C$2:$C$1297 &gt;'5. Données salariales brutes'!E96)*('5. Données salariales brutes'!$C$2:$C$1297 &lt;'5. Données salariales brutes'!C96),"No matches"))</f>
        <v>CM-02, ED-EST-01 Maritimes (EE 2), ED-EST-02 Maritimes (EE 1), ED-EST-01 Québec (EE 1), ED-EST-01 Saskatchewan (EE 2), ED-EST-01 Alberta (EE 1), ED-EST-01 Alberta (EE 2), OE-BEO-2, OE-CEO-2, OE-DEO-2, OE-MSE-2, OE-MEO-2, ST-COR Niveau spécial C</v>
      </c>
    </row>
    <row r="97" spans="1:3" ht="120" x14ac:dyDescent="0.25">
      <c r="A97" s="61" t="str">
        <f>'5. Données salariales brutes'!A97</f>
        <v>DA-PRO-2</v>
      </c>
      <c r="B97" s="130" t="str" cm="1">
        <f t="array" ref="B97">_xlfn.TEXTJOIN(", ", TRUE, _xlfn._xlws.FILTER('5. Données salariales brutes'!$A$2:$A$1297, ('5. Données salariales brutes'!$C$2:$C$1297 &lt; '5. Données salariales brutes'!D97) * ('5. Données salariales brutes'!$C$2:$C$1297 &gt;= '5. Données salariales brutes'!C97) * ('5. Données salariales brutes'!$A$2:$A$1297 &lt;&gt; '5. Données salariales brutes'!A97), "No matches"))</f>
        <v>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c r="C97" s="129" t="str" cm="1">
        <f t="array" ref="C97">_xlfn.TEXTJOIN(", ",TRUE,_xlfn._xlws.FILTER('5. Données salariales brutes'!$A$2:$A$1297,('5. Données salariales brutes'!$C$2:$C$1297 &gt;'5. Données salariales brutes'!E97)*('5. Données salariales brutes'!$C$2:$C$1297 &lt;'5. Données salariales brutes'!C97),"No matches"))</f>
        <v>CM-03, CR-02, DA-CON-1, DA-CON-2, DA-CON Niveau spécial C, ED-EST-01 Maritimes (EE 4), ED-EST-02 Maritimes (EE 3), ED-EST-02 Québec (EE 1),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row>
    <row r="98" spans="1:3" ht="180" x14ac:dyDescent="0.25">
      <c r="A98" s="61" t="str">
        <f>'5. Données salariales brutes'!A98</f>
        <v>DA-PRO-3</v>
      </c>
      <c r="B98" s="130" t="str" cm="1">
        <f t="array" ref="B98">_xlfn.TEXTJOIN(", ", TRUE, _xlfn._xlws.FILTER('5. Données salariales brutes'!$A$2:$A$1297, ('5. Données salariales brutes'!$C$2:$C$1297 &lt; '5. Données salariales brutes'!D98) * ('5. Données salariales brutes'!$C$2:$C$1297 &gt;= '5. Données salariales brutes'!C98) * ('5. Données salariales brutes'!$A$2:$A$1297 &lt;&gt; '5. Données salariales brutes'!A98), "No matches"))</f>
        <v>CM-05,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ED-LAT-01 (EE 4), ED-LAT-02 (EE 1), GL-AMW-00, GL-AMW-3, GL-ELE -4, GL-ELE -5, GL-MAN-1, GL-MAN-2, GL-MDO-3, GL-MDO-4, GL-MOC-2, GS-03, GT-01, HS-HDO-02, HS-PHS-02, LI-4, OE-MEO-5, PY-03, SR-W (Groupe salarial 1), SR-W (Groupe salarial 9) APC-4, SR-W (Groupe salarial 9) APD-5, ST-OCE-3, ST-SCY-2</v>
      </c>
      <c r="C98" s="129" t="str" cm="1">
        <f t="array" ref="C98">_xlfn.TEXTJOIN(", ",TRUE,_xlfn._xlws.FILTER('5. Données salariales brutes'!$A$2:$A$1297,('5. Données salariales brutes'!$C$2:$C$1297 &gt;'5. Données salariales brutes'!E98)*('5. Données salariales brutes'!$C$2:$C$1297 &lt;'5. Données salariales brutes'!C98),"No matches"))</f>
        <v>CM-04, CR-03, DA-CON-3,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GL-AMW-2, GL-ELE -2, GL-ELE -3, GL-MDO-1, GL-MDO-2, GL-MOC-1, HS-HDO-01, LI-3, SR-W (Groupe salarial 9) APD-4, ST-SCY-1</v>
      </c>
    </row>
    <row r="99" spans="1:3" ht="225" x14ac:dyDescent="0.25">
      <c r="A99" s="61" t="str">
        <f>'5. Données salariales brutes'!A99</f>
        <v>DA-PRO-4</v>
      </c>
      <c r="B99" s="130" t="str" cm="1">
        <f t="array" ref="B99">_xlfn.TEXTJOIN(", ", TRUE, _xlfn._xlws.FILTER('5. Données salariales brutes'!$A$2:$A$1297, ('5. Données salariales brutes'!$C$2:$C$1297 &lt; '5. Données salariales brutes'!D99) * ('5. Données salariales brutes'!$C$2:$C$1297 &gt;= '5. Données salariales brutes'!C99) * ('5. Données salariales brutes'!$A$2:$A$1297 &lt;&gt; '5. Données salariales brutes'!A99), "No matches"))</f>
        <v>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1), ED-LAT-03 (EE 2), GL-AMW-6, GL-ELE -8, GL-GHW-3,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99" s="129" t="str" cm="1">
        <f t="array" ref="C99">_xlfn.TEXTJOIN(", ",TRUE,_xlfn._xlws.FILTER('5. Données salariales brutes'!$A$2:$A$1297,('5. Données salariales brutes'!$C$2:$C$1297 &gt;'5. Données salariales brutes'!E99)*('5. Données salariales brutes'!$C$2:$C$1297 &lt;'5. Données salariales brutes'!C99),"No matches"))</f>
        <v>CM-05, CR-04,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row>
    <row r="100" spans="1:3" ht="300" x14ac:dyDescent="0.25">
      <c r="A100" s="61" t="str">
        <f>'5. Données salariales brutes'!A100</f>
        <v>DA-PRO-5</v>
      </c>
      <c r="B100" s="130" t="str" cm="1">
        <f t="array" ref="B100">_xlfn.TEXTJOIN(", ", TRUE, _xlfn._xlws.FILTER('5. Données salariales brutes'!$A$2:$A$1297, ('5. Données salariales brutes'!$C$2:$C$1297 &lt; '5. Données salariales brutes'!D100) * ('5. Données salariales brutes'!$C$2:$C$1297 &gt;= '5. Données salariales brutes'!C100) * ('5. Données salariales brutes'!$A$2:$A$1297 &lt;&gt; '5. Données salariales brutes'!A100), "No matches"))</f>
        <v>AR-01, AS-02, DA-CON-5, DD-04,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100" s="129" t="str" cm="1">
        <f t="array" ref="C100">_xlfn.TEXTJOIN(", ",TRUE,_xlfn._xlws.FILTER('5. Données salariales brutes'!$A$2:$A$1297,('5. Données salariales brutes'!$C$2:$C$1297 &gt;'5. Données salariales brutes'!E100)*('5. Données salariales brutes'!$C$2:$C$1297 &lt;'5. Données salariales brutes'!C100),"No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row>
    <row r="101" spans="1:3" ht="300" x14ac:dyDescent="0.25">
      <c r="A101" s="61" t="str">
        <f>'5. Données salariales brutes'!A101</f>
        <v>DA-PRO-6</v>
      </c>
      <c r="B101" s="130" t="str" cm="1">
        <f t="array" ref="B101">_xlfn.TEXTJOIN(", ", TRUE, _xlfn._xlws.FILTER('5. Données salariales brutes'!$A$2:$A$1297, ('5. Données salariales brutes'!$C$2:$C$1297 &lt; '5. Données salariales brutes'!D101) * ('5. Données salariales brutes'!$C$2:$C$1297 &gt;= '5. Données salariales brutes'!C101) * ('5. Données salariales brutes'!$A$2:$A$1297 &lt;&gt; '5. Données salariales brutes'!A101), "No matches"))</f>
        <v>AS-03,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EU-LAI-1, FB-1, GL-AIM-11, GL-AIM-12, GL-AMW-12, GL-COI-9, GL-COI-10, GL-EIM-9, GL-ELE -14, GL-GHW-10, GL-GHW-11, GL-INM-12, GL-INM-13, GL-MAM-10, GL-MAM-11, GL-MAN-10, GL-MAN-11, GL-MDO-12,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101" s="129" t="str" cm="1">
        <f t="array" ref="C101">_xlfn.TEXTJOIN(", ",TRUE,_xlfn._xlws.FILTER('5. Données salariales brutes'!$A$2:$A$1297,('5. Données salariales brutes'!$C$2:$C$1297 &gt;'5. Données salariales brutes'!E101)*('5. Données salariales brutes'!$C$2:$C$1297 &lt;'5. Données salariales brutes'!C101),"No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GL-MAM-8,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102" spans="1:3" ht="285" x14ac:dyDescent="0.25">
      <c r="A102" s="61" t="str">
        <f>'5. Données salariales brutes'!A102</f>
        <v>DA-PRO-7</v>
      </c>
      <c r="B102" s="130" t="str" cm="1">
        <f t="array" ref="B102">_xlfn.TEXTJOIN(", ", TRUE, _xlfn._xlws.FILTER('5. Données salariales brutes'!$A$2:$A$1297, ('5. Données salariales brutes'!$C$2:$C$1297 &lt; '5. Données salariales brutes'!D102) * ('5. Données salariales brutes'!$C$2:$C$1297 &gt;= '5. Données salariales brutes'!C102) * ('5. Données salariales brutes'!$A$2:$A$1297 &lt;&gt; '5. Données salariales brutes'!A102), "No matches"))</f>
        <v>AR-02, CO-01, CT-FIN-01 , CT-EAV-01 , CT-IAU-01 , DA-CON-8, DD-07, ED-EDS-01, ED-EST-02 (EE 9), ED-EST-03 (EE 7), ED-EST-04 (EE 4), ED-EST-05 (EE 2), ED-EST-05 (EE 3), ED-EST-06 (EE 1), ED-EST-05 Maritimes (EE 8),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GL-VHE-11, GL-VHE-12, GL-WOW-14, GS-10, HP-04, HR-02, HS-HDO-09, IT-01, LS-01, LS-02, MT-02, NU-CHN-1, NU-HOS-1, OM-03, PE-02, PG-03, PR(S)-02, SC-7 (utilisation de matériel et métier spécialisés), SE-RES-1, SG-PAT-02, SG-SRE-02, SO-FLP-02, SO-MAO-02, SO-RAD-01, SR-W (Groupe salarial 8), SW-SCW-02, TI-05, UT-1, WP-03</v>
      </c>
      <c r="C102" s="129" t="str" cm="1">
        <f t="array" ref="C102">_xlfn.TEXTJOIN(", ",TRUE,_xlfn._xlws.FILTER('5. Données salariales brutes'!$A$2:$A$1297,('5. Données salariales brutes'!$C$2:$C$1297 &gt;'5. Données salariales brutes'!E102)*('5. Données salariales brutes'!$C$2:$C$1297 &lt;'5. Données salariales brutes'!C102),"No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103" spans="1:3" ht="75" x14ac:dyDescent="0.25">
      <c r="A103" s="61" t="str">
        <f>'5. Données salariales brutes'!A103</f>
        <v>DD-01</v>
      </c>
      <c r="B103" s="130" t="str" cm="1">
        <f t="array" ref="B103">_xlfn.TEXTJOIN(", ", TRUE, _xlfn._xlws.FILTER('5. Données salariales brutes'!$A$2:$A$1297, ('5. Données salariales brutes'!$C$2:$C$1297 &lt; '5. Données salariales brutes'!D103) * ('5. Données salariales brutes'!$C$2:$C$1297 &gt;= '5. Données salariales brutes'!C103) * ('5. Données salariales brutes'!$A$2:$A$1297 &lt;&gt; '5. Données salariales brutes'!A103), "No matches"))</f>
        <v>CR-02, DA-CON-1, DA-CON-2, DA-CON Niveau spécial C, ED-EST-01 Maritimes (EE 4), ED-EST-02 Maritimes (EE 2), ED-EST-02 Maritimes (EE 3), ED-EST-01 Québec (EE 2), ED-EST-02 Québec (EE 1), ED-EST-01 Ontario (EE 1), ED-EST-01 Manitoba (EE 1), ED-EST-01 Manitoba (EE 2), ED-EST-01 Saskatchewan (EE 3), ED-EST-02 Saskatchewan (EE 1), ED-EST-01 Alberta (EE 3), ED-EST-02 Alberta (EE 1), OE-CEO-3, OE-DEO-3, OE-MEO-3, SR-W (Groupe salarial 9) APC-2, ST-TYP-1</v>
      </c>
      <c r="C103" s="129" t="str" cm="1">
        <f t="array" ref="C103">_xlfn.TEXTJOIN(", ",TRUE,_xlfn._xlws.FILTER('5. Données salariales brutes'!$A$2:$A$1297,('5. Données salariales brutes'!$C$2:$C$1297 &gt;'5. Données salariales brutes'!E103)*('5. Données salariales brutes'!$C$2:$C$1297 &lt;'5. Données salariales brutes'!C103),"No matches"))</f>
        <v>CM-02, CR-01, DA-PRO-1, ED-EST-01 Maritimes (EE 2), ED-EST-01 Maritimes (EE 3), ED-EST-02 Maritimes (EE 1), ED-EST-01 Québec (EE 1), ED-EST-01 Saskatchewan (EE 2), ED-EST-01 Alberta (EE 2), PY-01, SR-W (Groupe salarial 9) APD-2, ST-COR Niveau spécial C</v>
      </c>
    </row>
    <row r="104" spans="1:3" ht="180" x14ac:dyDescent="0.25">
      <c r="A104" s="61" t="str">
        <f>'5. Données salariales brutes'!A104</f>
        <v>DD-02</v>
      </c>
      <c r="B104" s="130" t="str" cm="1">
        <f t="array" ref="B104">_xlfn.TEXTJOIN(", ", TRUE, _xlfn._xlws.FILTER('5. Données salariales brutes'!$A$2:$A$1297, ('5. Données salariales brutes'!$C$2:$C$1297 &lt; '5. Données salariales brutes'!D104) * ('5. Données salariales brutes'!$C$2:$C$1297 &gt;= '5. Données salariales brutes'!C104) * ('5. Données salariales brutes'!$A$2:$A$1297 &lt;&gt; '5. Données salariales brutes'!A104), "No matches"))</f>
        <v>CM-05, CR-04, ED-EST-01 (EE 1), ED-EST-01 Maritimes (EE 8), ED-EST-02 Maritimes (EE 7), ED-EST-03 Maritimes (EE 4), ED-EST-03 Maritimes (EE 5), ED-EST-04 Maritimes (EE 1), ED-EST-01 Québec (EE 6), ED-EST-02 Québec (EE 5), ED-EST-03 Québec (EE 4), ED-EST-04 Québec (EE 2), ED-EST-01 Ontario (EE 6),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4), ED-LAT-02 (EE 1), GL-AMW-00, GL-AMW-3, GL-AMW-4, GL-ELE -5, GL-ELE -6, GL-MAN-2, GL-MDO-4, GL-MOC-2, GL-MOC-3, GS-03, GT-01, HS-HDO-02, LI-4, OE-MEO-5, SR-W (Groupe salarial 1), SR-W (Groupe salarial 9) APC-4, SR-W (Groupe salarial 9) APD-5, ST-SCY-3, TI-01</v>
      </c>
      <c r="C104" s="129" t="str" cm="1">
        <f t="array" ref="C104">_xlfn.TEXTJOIN(", ",TRUE,_xlfn._xlws.FILTER('5. Données salariales brutes'!$A$2:$A$1297,('5. Données salariales brutes'!$C$2:$C$1297 &gt;'5. Données salariales brutes'!E104)*('5. Données salariales brutes'!$C$2:$C$1297 &lt;'5. Données salariales brutes'!C104),"No matches"))</f>
        <v>CM-04, CR-03, DA-CON-3, DA-PRO-3,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 ST-SCY-2</v>
      </c>
    </row>
    <row r="105" spans="1:3" ht="240" x14ac:dyDescent="0.25">
      <c r="A105" s="61" t="str">
        <f>'5. Données salariales brutes'!A105</f>
        <v>DD-03</v>
      </c>
      <c r="B105" s="130" t="str" cm="1">
        <f t="array" ref="B105">_xlfn.TEXTJOIN(", ", TRUE, _xlfn._xlws.FILTER('5. Données salariales brutes'!$A$2:$A$1297, ('5. Données salariales brutes'!$C$2:$C$1297 &lt; '5. Données salariales brutes'!D105) * ('5. Données salariales brutes'!$C$2:$C$1297 &gt;= '5. Données salariales brutes'!C105) * ('5. Données salariales brutes'!$A$2:$A$1297 &lt;&gt; '5. Données salariales brutes'!A105), "No matches"))</f>
        <v>CR-05, DA-CON-4,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c r="C105" s="129" t="str" cm="1">
        <f t="array" ref="C105">_xlfn.TEXTJOIN(", ",TRUE,_xlfn._xlws.FILTER('5. Données salariales brutes'!$A$2:$A$1297,('5. Données salariales brutes'!$C$2:$C$1297 &gt;'5. Données salariales brutes'!E105)*('5. Données salariales brutes'!$C$2:$C$1297 &lt;'5. Données salariales brutes'!C105),"No matches"))</f>
        <v>CR-04, DA-PRO-4, ED-EST-01 (EE 2), ED-EST-02 (EE 1) , ED-EST-02 Maritimes (EE 8), ED-EST-02 Maritimes (EE 9),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ST-SCY-3, TI-01</v>
      </c>
    </row>
    <row r="106" spans="1:3" ht="300" x14ac:dyDescent="0.25">
      <c r="A106" s="61" t="str">
        <f>'5. Données salariales brutes'!A106</f>
        <v>DD-04</v>
      </c>
      <c r="B106" s="130" t="str" cm="1">
        <f t="array" ref="B106">_xlfn.TEXTJOIN(", ", TRUE, _xlfn._xlws.FILTER('5. Données salariales brutes'!$A$2:$A$1297, ('5. Données salariales brutes'!$C$2:$C$1297 &lt; '5. Données salariales brutes'!D106) * ('5. Données salariales brutes'!$C$2:$C$1297 &gt;= '5. Données salariales brutes'!C106) * ('5. Données salariales brutes'!$A$2:$A$1297 &lt;&gt; '5. Données salariales brutes'!A106), "No matches"))</f>
        <v>AR-01, AS-02,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106" s="129" t="str" cm="1">
        <f t="array" ref="C106">_xlfn.TEXTJOIN(", ",TRUE,_xlfn._xlws.FILTER('5. Données salariales brutes'!$A$2:$A$1297,('5. Données salariales brutes'!$C$2:$C$1297 &gt;'5. Données salariales brutes'!E106)*('5. Données salariales brutes'!$C$2:$C$1297 &lt;'5. Données salariales brutes'!C106),"No matches"))</f>
        <v>AS-01, CM-06, CR-05, DA-CON-4, DA-PRO-5, ED-EST-01 (EE 4), ED-EST-02 (EE 2) ,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row>
    <row r="107" spans="1:3" ht="315" x14ac:dyDescent="0.25">
      <c r="A107" s="61" t="str">
        <f>'5. Données salariales brutes'!A107</f>
        <v>DD-05</v>
      </c>
      <c r="B107" s="130" t="str" cm="1">
        <f t="array" ref="B107">_xlfn.TEXTJOIN(", ", TRUE, _xlfn._xlws.FILTER('5. Données salariales brutes'!$A$2:$A$1297, ('5. Données salariales brutes'!$C$2:$C$1297 &lt; '5. Données salariales brutes'!D107) * ('5. Données salariales brutes'!$C$2:$C$1297 &gt;= '5. Données salariales brutes'!C107) * ('5. Données salariales brutes'!$A$2:$A$1297 &lt;&gt; '5. Données salariales brutes'!A107), "No matches"))</f>
        <v>AS-03, DA-PRO-6,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TI-04, WP-02</v>
      </c>
      <c r="C107" s="129" t="str" cm="1">
        <f t="array" ref="C107">_xlfn.TEXTJOIN(", ",TRUE,_xlfn._xlws.FILTER('5. Données salariales brutes'!$A$2:$A$1297,('5. Données salariales brutes'!$C$2:$C$1297 &gt;'5. Données salariales brutes'!E107)*('5. Données salariales brutes'!$C$2:$C$1297 &lt;'5. Données salariales brutes'!C107),"No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GL-MOC-10, GL-MST-11, GL-MST-12, GL-PCF-7, GL-PIP-00, GL-PRW-8, GL-PRW-9, GL-VHE-00, GL-WOW-9, GS-07, GT-03, HP-02, HS-HDO-05, HS-HDO-06, HS-PHS-05, HS-PHS-06, IS-02 , MT-01, OM-02,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108" spans="1:3" ht="315" x14ac:dyDescent="0.25">
      <c r="A108" s="61" t="str">
        <f>'5. Données salariales brutes'!A108</f>
        <v>DD-06</v>
      </c>
      <c r="B108" s="130" t="str" cm="1">
        <f t="array" ref="B108">_xlfn.TEXTJOIN(", ", TRUE, _xlfn._xlws.FILTER('5. Données salariales brutes'!$A$2:$A$1297, ('5. Données salariales brutes'!$C$2:$C$1297 &lt; '5. Données salariales brutes'!D108) * ('5. Données salariales brutes'!$C$2:$C$1297 &gt;= '5. Données salariales brutes'!C108) * ('5. Données salariales brutes'!$A$2:$A$1297 &lt;&gt; '5. Données salariales brutes'!A108),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GL-COI-11, GL-EIM-10, GL-EIM-11, GL-GHW-12, GL-INM-14, GL-MAM-12, GL-MAN-12, GL-MAN-13, GL-MDO-13, GL-MDO-14,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c r="C108" s="129" t="str" cm="1">
        <f t="array" ref="C108">_xlfn.TEXTJOIN(", ",TRUE,_xlfn._xlws.FILTER('5. Données salariales brutes'!$A$2:$A$1297,('5. Données salariales brutes'!$C$2:$C$1297 &gt;'5. Données salariales brutes'!E108)*('5. Données salariales brutes'!$C$2:$C$1297 &lt;'5. Données salariales brutes'!C108),"No matches"))</f>
        <v>AS-03, DA-PRO-6,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GL-AMW-12, GL-COI-9, GL-COI-10, GL-EIM-9, GL-ELE -13, GL-ELE -14, GL-GHW-10, GL-GHW-11, GL-INM-12, GL-INM-13, GL-MAM-10, GL-MAM-11, GL-MAN-10, GL-MAN-11, GL-MDO-12, GL-MOC-11, GL-MOC-12, GL-MST-13, GL-MST-14, GL-PCF-8,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109" spans="1:3" ht="270" x14ac:dyDescent="0.25">
      <c r="A109" s="61" t="str">
        <f>'5. Données salariales brutes'!A109</f>
        <v>DD-07</v>
      </c>
      <c r="B109" s="130" t="str" cm="1">
        <f t="array" ref="B109">_xlfn.TEXTJOIN(", ", TRUE, _xlfn._xlws.FILTER('5. Données salariales brutes'!$A$2:$A$1297, ('5. Données salariales brutes'!$C$2:$C$1297 &lt; '5. Données salariales brutes'!D109) * ('5. Données salariales brutes'!$C$2:$C$1297 &gt;= '5. Données salariales brutes'!C109) * ('5. Données salariales brutes'!$A$2:$A$1297 &lt;&gt; '5. Données salariales brutes'!A109), "No matches"))</f>
        <v>AR-02, CO-01, CT-FIN-01 , CT-EAV-01 , CT-IAU-01 ,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c r="C109" s="129" t="str" cm="1">
        <f t="array" ref="C109">_xlfn.TEXTJOIN(", ",TRUE,_xlfn._xlws.FILTER('5. Données salariales brutes'!$A$2:$A$1297,('5. Données salariales brutes'!$C$2:$C$1297 &gt;'5. Données salariales brutes'!E109)*('5. Données salariales brutes'!$C$2:$C$1297 &lt;'5. Données salariales brutes'!C109),"No matches"))</f>
        <v>AI-01, AS-04, DA-CON-7, DA-CON-8, DA-PRO-7, DS-2, EC-03, ED-EST-02 (EE 8),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(utilisation de matériel et métier spécialisés), SG-PAT-02, SG-SRE-02, SO-FLP-01, SR-E (APA), SR-E (APB), SR-W (Groupe salarial 7), SW-SCW-02, TI-05, WP-03</v>
      </c>
    </row>
    <row r="110" spans="1:3" ht="240" x14ac:dyDescent="0.25">
      <c r="A110" s="61" t="str">
        <f>'5. Données salariales brutes'!A110</f>
        <v>DD-08</v>
      </c>
      <c r="B110" s="130" t="str" cm="1">
        <f t="array" ref="B110">_xlfn.TEXTJOIN(", ", TRUE, _xlfn._xlws.FILTER('5. Données salariales brutes'!$A$2:$A$1297, ('5. Données salariales brutes'!$C$2:$C$1297 &lt; '5. Données salariales brutes'!D110) * ('5. Données salariales brutes'!$C$2:$C$1297 &gt;= '5. Données salariales brutes'!C110) * ('5. Données salariales brutes'!$A$2:$A$1297 &lt;&gt; '5. Données salariales brutes'!A110), "No matches"))</f>
        <v>AG-02, AI-02, BI-02, CH-02, CX-1, DD-09, EC-04, ED-EDS-02, ED-EST-03 (EE 9), ED-EST-04 (EE 6), ED-EST-05 (EE 4), ED-EST-06 (EE 3), ED-EST-05 Maritimes (EE 10), ED-EST-06 Maritimes (EE 9), ED-EST-06 Maritimes (EE 10), ED-EST-06 Québec (EE 10), ED-EST-06 Québec (EE 11), ED-EST-05 Ontario (EE 10), ED-EST-06 Ontario (EE 7), ED-EST-04 Manitoba (EE 9), ED-EST-05 Manitoba (EE 8), ED-EST-06 Manitoba (EE 6), ED-EST-06 Manitoba (EE 7), ED-EST-04 Saskatchewan (EE 10), ED-EST-05 Saskatchewan (EE 9),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PR(S)-03, SO-FLP-03, SO-MAO-04, SO-RAD-02, SR-E (Groupe salarial 5), SR-E (Groupe salarial 6), SW-SCW-03, TI-06, TI-05 Aviation, TR-02</v>
      </c>
      <c r="C110" s="129" t="str" cm="1">
        <f t="array" ref="C110">_xlfn.TEXTJOIN(", ",TRUE,_xlfn._xlws.FILTER('5. Données salariales brutes'!$A$2:$A$1297,('5. Données salariales brutes'!$C$2:$C$1297 &gt;'5. Données salariales brutes'!E110)*('5. Données salariales brutes'!$C$2:$C$1297 &lt;'5. Données salariales brutes'!C110),"No matches"))</f>
        <v>AR-02, CO-01, CT-FIN-01 , CT-EAV-01 , CT-IAU-01 , DA-CON-8, DD-07, ED-EDS-01, ED-EST-03 (EE 7), ED-EST-03 (EE 8), ED-EST-04 (EE 4), ED-EST-04 (EE 5), ED-EST-05 (EE 3), ED-EST-06 (EE 1), ED-EST-06 (EE 2), ED-EST-05 Maritimes (EE 8), ED-EST-05 Maritimes (EE 9), ED-EST-06 Maritimes (EE 7), ED-EST-06 Maritimes (EE 8), ED-EST-05 Québec (EE 11), ED-EST-05 Québec (EE 12), ED-EST-06 Québec (EE 9), ED-EST-04 Ontario (EE 9), ED-EST-04 Ontario (EE 10), ED-EST-05 Ontario (EE 8), ED-EST-05 Ontario (EE 9), ED-EST-06 Ontario (EE 5),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SO-MAO-03, SO-RAD-01, SR-E (Groupe salarial 4 MDO-5), SR-W (Groupe salarial 8), SR-W (Groupe salarial 11), SW-SCW-02, SW-CHA-02, UT-1</v>
      </c>
    </row>
    <row r="111" spans="1:3" ht="225" x14ac:dyDescent="0.25">
      <c r="A111" s="61" t="str">
        <f>'5. Données salariales brutes'!A111</f>
        <v>DD-09</v>
      </c>
      <c r="B111" s="130" t="str" cm="1">
        <f t="array" ref="B111">_xlfn.TEXTJOIN(", ", TRUE, _xlfn._xlws.FILTER('5. Données salariales brutes'!$A$2:$A$1297, ('5. Données salariales brutes'!$C$2:$C$1297 &lt; '5. Données salariales brutes'!D111) * ('5. Données salariales brutes'!$C$2:$C$1297 &gt;= '5. Données salariales brutes'!C111) * ('5. Données salariales brutes'!$A$2:$A$1297 &lt;&gt; '5. Données salariales brutes'!A111), "No matches"))</f>
        <v>AG-02, AI-02, AS-05, BI-02, CH-02, CX-2, ED-EDS-02, ED-EST-04 (EE 7), ED-EST-04 (EE 8), ED-EST-05 (EE 5),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ED-LAT-04 (EE 13), EU-PEI-2, FB-3, FR-2, FS-01, GL-SMW-14, GS-13, GT-06,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c r="C111" s="129" t="str" cm="1">
        <f t="array" ref="C111">_xlfn.TEXTJOIN(", ",TRUE,_xlfn._xlws.FILTER('5. Données salariales brutes'!$A$2:$A$1297,('5. Données salariales brutes'!$C$2:$C$1297 &gt;'5. Données salariales brutes'!E111)*('5. Données salariales brutes'!$C$2:$C$1297 &lt;'5. Données salariales brutes'!C111),"No matches"))</f>
        <v>CX-1, DD-08, EC-04, ED-EST-03 (EE 8), ED-EST-03 (EE 9), ED-EST-04 (EE 5), ED-EST-04 (EE 6), ED-EST-05 (EE 4), ED-EST-06 (EE 2), ED-EST-06 (EE 3), ED-EST-05 Maritimes (EE 10), ED-EST-06 Maritimes (EE 8), ED-EST-06 Maritimes (EE 9), ED-EST-05 Québec (EE 12),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ED-LAT-03 (EE 13), ED-LAT-04 (EE 11), ED-LAT-04 (EE 12), EG-05, EL-05, FO-01,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row>
    <row r="112" spans="1:3" ht="45" x14ac:dyDescent="0.25">
      <c r="A112" s="61" t="str">
        <f>'5. Données salariales brutes'!A112</f>
        <v>DE-01</v>
      </c>
      <c r="B112" s="130" t="str" cm="1">
        <f t="array" ref="B112">_xlfn.TEXTJOIN(", ", TRUE, _xlfn._xlws.FILTER('5. Données salariales brutes'!$A$2:$A$1297, ('5. Données salariales brutes'!$C$2:$C$1297 &lt; '5. Données salariales brutes'!D112) * ('5. Données salariales brutes'!$C$2:$C$1297 &gt;= '5. Données salariales brutes'!C112) * ('5. Données salariales brutes'!$A$2:$A$1297 &lt;&gt; '5. Données salariales brutes'!A112), "No matches"))</f>
        <v>AI-07, AO-CAI-02, AO-HPS-01, AR-05, CO-03, CT-EAV-05 , DS-4, EC-07, FB-7, FO-04, FS-03, IT-04, MA-06, MT-07, NU-CHN-7, NU-HOS-7, PH-03, SE-REM-1, SE-RES-3, SG-PAT-07, SG-SRE-07, SO-INS-01, SO-MAO-10, TI-08 Aviation, TI-08 Marine, VM-4</v>
      </c>
      <c r="C112" s="129" t="str" cm="1">
        <f t="array" ref="C112">_xlfn.TEXTJOIN(", ",TRUE,_xlfn._xlws.FILTER('5. Données salariales brutes'!$A$2:$A$1297,('5. Données salariales brutes'!$C$2:$C$1297 &gt;'5. Données salariales brutes'!E112)*('5. Données salariales brutes'!$C$2:$C$1297 &lt;'5. Données salariales brutes'!C112),"No matches"))</f>
        <v>AG-04, AI-06, AS-08, BI-04, CH-04, CT-FIN-03 , CT-EAV-04 , CT-IAU-04, EL-09, EN-ENG-04, EN-SUR-03, FR-6, GT-08, HR-05, LS-05, MA-05, MT-06, ND-ADV-3, ND-DIT-4, ND-HME-4, PC-04, PE-06, PG-06, PH-02, PM-07, PM-MCO-03, PS-4, SG-PAT-05, SG-SRE-06, SW-SCW-05, TI-07 Aviation, TI-08 Sécurité ferroviaire, TR-05, UT-3, VM-3, WP-06</v>
      </c>
    </row>
    <row r="113" spans="1:3" ht="45" x14ac:dyDescent="0.25">
      <c r="A113" s="61" t="str">
        <f>'5. Données salariales brutes'!A113</f>
        <v>DE-02</v>
      </c>
      <c r="B113" s="130" t="str" cm="1">
        <f t="array" ref="B113">_xlfn.TEXTJOIN(", ", TRUE, _xlfn._xlws.FILTER('5. Données salariales brutes'!$A$2:$A$1297, ('5. Données salariales brutes'!$C$2:$C$1297 &lt; '5. Données salariales brutes'!D113) * ('5. Données salariales brutes'!$C$2:$C$1297 &gt;= '5. Données salariales brutes'!C113) * ('5. Données salariales brutes'!$A$2:$A$1297 &lt;&gt; '5. Données salariales brutes'!A113), "No matches"))</f>
        <v>AC-01, AO-CAI-04, AO-HPS-03, AR-06, EC-08, EN-ENG-05, FB-8, MA-07, NU-CHN-8, NU-HOS-8, PM-MCO-04, PS-5, SE-RES-4, SO-INS-02, SO-MAO-11, VM-5</v>
      </c>
      <c r="C113" s="129" t="str" cm="1">
        <f t="array" ref="C113">_xlfn.TEXTJOIN(", ",TRUE,_xlfn._xlws.FILTER('5. Données salariales brutes'!$A$2:$A$1297,('5. Données salariales brutes'!$C$2:$C$1297 &gt;'5. Données salariales brutes'!E113)*('5. Données salariales brutes'!$C$2:$C$1297 &lt;'5. Données salariales brutes'!C113),"No matches"))</f>
        <v>AG-05, AO-CAI-03, AO-HPS-01, AO-HPS-02, BI-05, CH-05, CO-04, CT-FIN-04 , CT-EAV-05 , DS-4, EC-07, EN-SUR-04, IT-04, MA-06, MT-07, NU-CHN-7, NU-HOS-7, PC-05, PH-03, SE-REM-1, SE-RES-3, SG-PAT-06, SG-PAT-07, SG-SRE-07, SG-SRE-08, SO-INS-01, SO-MAO-10, TI-08 Aviation, TI-08 Marine, VM-4</v>
      </c>
    </row>
    <row r="114" spans="1:3" ht="30" x14ac:dyDescent="0.25">
      <c r="A114" s="61" t="str">
        <f>'5. Données salariales brutes'!A114</f>
        <v>DE-03</v>
      </c>
      <c r="B114" s="130" t="str" cm="1">
        <f t="array" ref="B114">_xlfn.TEXTJOIN(", ", TRUE, _xlfn._xlws.FILTER('5. Données salariales brutes'!$A$2:$A$1297, ('5. Données salariales brutes'!$C$2:$C$1297 &lt; '5. Données salariales brutes'!D114) * ('5. Données salariales brutes'!$C$2:$C$1297 &gt;= '5. Données salariales brutes'!C114) * ('5. Données salariales brutes'!$A$2:$A$1297 &lt;&gt; '5. Données salariales brutes'!A114), "No matches"))</f>
        <v>AO-CAI-05, EN-ENG-06, IT-05, SO-MAO-12</v>
      </c>
      <c r="C114" s="129" t="str" cm="1">
        <f t="array" ref="C114">_xlfn.TEXTJOIN(", ",TRUE,_xlfn._xlws.FILTER('5. Données salariales brutes'!$A$2:$A$1297,('5. Données salariales brutes'!$C$2:$C$1297 &gt;'5. Données salariales brutes'!E114)*('5. Données salariales brutes'!$C$2:$C$1297 &lt;'5. Données salariales brutes'!C114),"No matches"))</f>
        <v>AO-CAI-04, AO-HPS-03, CT-EAV-06 , DS-5, EC-08, EN-ENG-05, EN-SUR-05, FB-8, FS-04, MA-07, PM-MCO-04, SE-REM-2, SE-RES-4, SO-INS-02, SO-MAO-11, UT-4, VM-5</v>
      </c>
    </row>
    <row r="115" spans="1:3" ht="300" x14ac:dyDescent="0.25">
      <c r="A115" s="61" t="str">
        <f>'5. Données salariales brutes'!A115</f>
        <v>DS-1</v>
      </c>
      <c r="B115" s="130" t="str" cm="1">
        <f t="array" ref="B115">_xlfn.TEXTJOIN(", ", TRUE, _xlfn._xlws.FILTER('5. Données salariales brutes'!$A$2:$A$1297, ('5. Données salariales brutes'!$C$2:$C$1297 &lt; '5. Données salariales brutes'!D115) * ('5. Données salariales brutes'!$C$2:$C$1297 &gt;= '5. Données salariales brutes'!C115) * ('5. Données salariales brutes'!$A$2:$A$1297 &lt;&gt; '5. Données salariales brutes'!A115), "No matches"))</f>
        <v>DD-06, EC-02, ED-EST-01 (EE 7) , ED-EST-01 (EE 8), ED-EST-02 (EE 7) , ED-EST-03 (EE 4), ED-EST-04 (EE 2), ED-EST-05 (EE 1),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115" s="129" t="str" cm="1">
        <f t="array" ref="C115">_xlfn.TEXTJOIN(", ",TRUE,_xlfn._xlws.FILTER('5. Données salariales brutes'!$A$2:$A$1297,('5. Données salariales brutes'!$C$2:$C$1297 &gt;'5. Données salariales brutes'!E115)*('5. Données salariales brutes'!$C$2:$C$1297 &lt;'5. Données salariales brutes'!C115),"No matches"))</f>
        <v>AS-03, CM-07, CO-DEV/PER, CR-06, DA-CON-6, DA-PRO-6, DD-05,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116" spans="1:3" ht="255" x14ac:dyDescent="0.25">
      <c r="A116" s="61" t="str">
        <f>'5. Données salariales brutes'!A116</f>
        <v>DS-2</v>
      </c>
      <c r="B116" s="130" t="str" cm="1">
        <f t="array" ref="B116">_xlfn.TEXTJOIN(", ", TRUE, _xlfn._xlws.FILTER('5. Données salariales brutes'!$A$2:$A$1297, ('5. Données salariales brutes'!$C$2:$C$1297 &lt; '5. Données salariales brutes'!D116) * ('5. Données salariales brutes'!$C$2:$C$1297 &gt;= '5. Données salariales brutes'!C116) * ('5. Données salariales brutes'!$A$2:$A$1297 &lt;&gt; '5. Données salariales brutes'!A116), "No matches"))</f>
        <v>AI-01, CO-01, CT-EAV-01 , CT-IAU-01 , DA-CON-8, DA-PRO-7, DD-07, ED-EDS-01, ED-EST-02 (EE 9), ED-EST-03 (EE 6), ED-EST-03 (EE 7), ED-EST-04 (EE 4), ED-EST-05 (EE 2), ED-EST-05 (EE 3),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(APA), SR-E (APB), SR-W (Groupe salarial 7), SR-W (Groupe salarial 8), SW-SCW-02, TI-05, UT-1, WP-03</v>
      </c>
      <c r="C116" s="129" t="str" cm="1">
        <f t="array" ref="C116">_xlfn.TEXTJOIN(", ",TRUE,_xlfn._xlws.FILTER('5. Données salariales brutes'!$A$2:$A$1297,('5. Données salariales brutes'!$C$2:$C$1297 &gt;'5. Données salariales brutes'!E116)*('5. Données salariales brutes'!$C$2:$C$1297 &lt;'5. Données salariales brutes'!C116),"No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GL-PRW-11, GL-PRW-12, GL-SMW-9, GL-VHE-10, GL-WOW-12, GS-09, GT-04, HS-PHS-08, IS-03 , LI-9, PC-01, PI-04-CGC, PM-04 , PO-IMA-02, PO-LES-TO-02, PO-LES-IM-02, PO-TCO-02, PS-1, RO-03, SC-6 (utilisation de matériel et métier spécialisés), SO-FLP-01, SO-MAO-01, SR-E (Groupe salarial 3 MDO-4), SR-W (Groupe salarial 6), SW-SCW-01, SW-CHA-01</v>
      </c>
    </row>
    <row r="117" spans="1:3" ht="195" x14ac:dyDescent="0.25">
      <c r="A117" s="61" t="str">
        <f>'5. Données salariales brutes'!A117</f>
        <v>DS-3</v>
      </c>
      <c r="B117" s="130" t="str" cm="1">
        <f t="array" ref="B117">_xlfn.TEXTJOIN(", ", TRUE, _xlfn._xlws.FILTER('5. Données salariales brutes'!$A$2:$A$1297, ('5. Données salariales brutes'!$C$2:$C$1297 &lt; '5. Données salariales brutes'!D117) * ('5. Données salariales brutes'!$C$2:$C$1297 &gt;= '5. Données salariales brutes'!C117) * ('5. Données salariales brutes'!$A$2:$A$1297 &lt;&gt; '5. Données salariales brutes'!A117), "No matches"))</f>
        <v>AR-03, CT-FIN-02 , CX-3, ED-EDS-03, ED-EST-04 (EE 9), ED-EST-05 (EE 7), ED-EST-06 (EE 5), ED-EST-06 (EE 6), ED-EST-06 Ontario (EE 10), ED-EST-06 Manitoba (EE 9), ED-EST-06 Manitoba (EE 10), ED-EST-05 Colombie-Britannique (EE 11), ED-EST-06 Colombie-Britannique (EE 10), ED-EST-06 Colombie-Britannique (EE 11), EG-06, EL-06, FB-4, FR-3, HP-07, ND-DIT-2, ND-HME-2, NU-CHN-3, NU-HOS-3, OP-1, PE-04, PI-07-CGC, PR(S)-04, SO-MAO-05, SO-MAO-06, SR-E (Groupe salarial 11), SR-E (Groupe salarial 12), SW-SCW-03 Travailleurs du service social clinique, SW-CHA-03, TI-07</v>
      </c>
      <c r="C117" s="129" t="str" cm="1">
        <f t="array" ref="C117">_xlfn.TEXTJOIN(", ",TRUE,_xlfn._xlws.FILTER('5. Données salariales brutes'!$A$2:$A$1297,('5. Données salariales brutes'!$C$2:$C$1297 &gt;'5. Données salariales brutes'!E117)*('5. Données salariales brutes'!$C$2:$C$1297 &lt;'5. Données salariales brutes'!C117),"No matches"))</f>
        <v>AG-02, AS-05, BI-02, CH-02,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8), ED-EST-06 Colombie-Britannique (EE 9), EU-PEI-2, FB-3, FR-2, FS-01, GL-SMW-14, GS-13, GT-06, HP-06, HR-03, IS-04 , IT-02, LS-03, LP-00, ND-ADV-1, ND-DIT-1, ND-HME-1, NU-CHN-2, NU-HOS-2, OM-04, PC-02, PE-03, PG-04, PI-06-CGC, PM-05 , PM-MCO-01, PO-LES-TO-04, PO-TCO-04, PS-2, PR(S)-03, RO-05, SG-PAT-03,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118" spans="1:3" ht="45" x14ac:dyDescent="0.25">
      <c r="A118" s="61" t="str">
        <f>'5. Données salariales brutes'!A118</f>
        <v>DS-4</v>
      </c>
      <c r="B118" s="130" t="str" cm="1">
        <f t="array" ref="B118">_xlfn.TEXTJOIN(", ", TRUE, _xlfn._xlws.FILTER('5. Données salariales brutes'!$A$2:$A$1297, ('5. Données salariales brutes'!$C$2:$C$1297 &lt; '5. Données salariales brutes'!D118) * ('5. Données salariales brutes'!$C$2:$C$1297 &gt;= '5. Données salariales brutes'!C118) * ('5. Données salariales brutes'!$A$2:$A$1297 &lt;&gt; '5. Données salariales brutes'!A118), "No matches"))</f>
        <v>AC-01, AG-05, AO-CAI-03, AO-HPS-02, BI-05, CH-05, CO-04, CT-FIN-04 , CT-EAV-05 , DE-02, EC-07, EN-SUR-04, MA-06, MT-07, NU-CHN-8, NU-HOS-8, PC-05, PH-03, SE-REM-1, SG-PAT-06, SG-SRE-08, TI-08 Aviation</v>
      </c>
      <c r="C118" s="129" t="str" cm="1">
        <f t="array" ref="C118">_xlfn.TEXTJOIN(", ",TRUE,_xlfn._xlws.FILTER('5. Données salariales brutes'!$A$2:$A$1297,('5. Données salariales brutes'!$C$2:$C$1297 &gt;'5. Données salariales brutes'!E118)*('5. Données salariales brutes'!$C$2:$C$1297 &lt;'5. Données salariales brutes'!C118),"No matches"))</f>
        <v>AG-04, AI-07, AO-CAI-02, AO-HPS-01, AR-05, BI-04, CH-04, CO-03, DE-01, EL-09, EN-ENG-04, FB-7, FO-04, FS-03, GT-08, IT-04, LS-05, MT-06, NU-CHN-7, NU-HOS-7, PC-04, PE-06, PM-MCO-03, PS-4, SE-RES-3, SG-PAT-05, SG-PAT-07, SG-SRE-07, SO-INS-01, SO-MAO-10, TI-08 Marine, TI-08 Sécurité ferroviaire, TR-05, UT-3, VM-4</v>
      </c>
    </row>
    <row r="119" spans="1:3" ht="30" x14ac:dyDescent="0.25">
      <c r="A119" s="61" t="str">
        <f>'5. Données salariales brutes'!A119</f>
        <v>DS-5</v>
      </c>
      <c r="B119" s="130" t="str" cm="1">
        <f t="array" ref="B119">_xlfn.TEXTJOIN(", ", TRUE, _xlfn._xlws.FILTER('5. Données salariales brutes'!$A$2:$A$1297, ('5. Données salariales brutes'!$C$2:$C$1297 &lt; '5. Données salariales brutes'!D119) * ('5. Données salariales brutes'!$C$2:$C$1297 &gt;= '5. Données salariales brutes'!C119) * ('5. Données salariales brutes'!$A$2:$A$1297 &lt;&gt; '5. Données salariales brutes'!A119), "No matches"))</f>
        <v>AO-CAI-05, DE-03, EN-ENG-06, EN-SUR-05, IT-05, SO-MAO-12</v>
      </c>
      <c r="C119" s="129" t="str" cm="1">
        <f t="array" ref="C119">_xlfn.TEXTJOIN(", ",TRUE,_xlfn._xlws.FILTER('5. Données salariales brutes'!$A$2:$A$1297,('5. Données salariales brutes'!$C$2:$C$1297 &gt;'5. Données salariales brutes'!E119)*('5. Données salariales brutes'!$C$2:$C$1297 &lt;'5. Données salariales brutes'!C119),"No matches"))</f>
        <v>AO-CAI-04, AO-HPS-03, AR-06, CT-EAV-06 , EC-08, EN-ENG-05, FB-8, FS-04, MA-07, PM-MCO-04, PS-5, SE-REM-2, SE-RES-4, SO-INS-02, SO-MAO-11, UT-4, VM-5</v>
      </c>
    </row>
    <row r="120" spans="1:3" x14ac:dyDescent="0.25">
      <c r="A120" s="61" t="str">
        <f>'5. Données salariales brutes'!A120</f>
        <v>DS-6</v>
      </c>
      <c r="B120" s="130" t="str" cm="1">
        <f t="array" ref="B120">_xlfn.TEXTJOIN(", ", TRUE, _xlfn._xlws.FILTER('5. Données salariales brutes'!$A$2:$A$1297, ('5. Données salariales brutes'!$C$2:$C$1297 &lt; '5. Données salariales brutes'!D120) * ('5. Données salariales brutes'!$C$2:$C$1297 &gt;= '5. Données salariales brutes'!C120) * ('5. Données salariales brutes'!$A$2:$A$1297 &lt;&gt; '5. Données salariales brutes'!A120), "No matches"))</f>
        <v>AC-02, AO-ETP-01, EN-SUR-06</v>
      </c>
      <c r="C120" s="129" t="str" cm="1">
        <f t="array" ref="C120">_xlfn.TEXTJOIN(", ",TRUE,_xlfn._xlws.FILTER('5. Données salariales brutes'!$A$2:$A$1297,('5. Données salariales brutes'!$C$2:$C$1297 &gt;'5. Données salariales brutes'!E120)*('5. Données salariales brutes'!$C$2:$C$1297 &lt;'5. Données salariales brutes'!C120),"No matches"))</f>
        <v>AO-CAI-05, AR-07, DE-03, EN-ENG-06, IT-05, SE-RES-5, SO-MAO-12</v>
      </c>
    </row>
    <row r="121" spans="1:3" ht="330" x14ac:dyDescent="0.25">
      <c r="A121" s="61" t="str">
        <f>'5. Données salariales brutes'!A121</f>
        <v>EC-01</v>
      </c>
      <c r="B121" s="130" t="str" cm="1">
        <f t="array" ref="B121">_xlfn.TEXTJOIN(", ", TRUE, _xlfn._xlws.FILTER('5. Données salariales brutes'!$A$2:$A$1297, ('5. Données salariales brutes'!$C$2:$C$1297 &lt; '5. Données salariales brutes'!D121) * ('5. Données salariales brutes'!$C$2:$C$1297 &gt;= '5. Données salariales brutes'!C121) * ('5. Données salariales brutes'!$A$2:$A$1297 &lt;&gt; '5. Données salariales brutes'!A121), "No matches"))</f>
        <v>AR-01, AS-02, CM-07, CO-DEV/PER, CR-06, DA-CON-6, ED-EST-01 (EE 5), ED-EST-01 (EE 6), ED-EST-02 (EE 4), ED-EST-02 (EE 5) , ED-EST-03 (EE 2), ED-EST-03 (EE 3), ED-EST-04 Maritimes (EE 6),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c r="C121" s="129" t="str" cm="1">
        <f t="array" ref="C121">_xlfn.TEXTJOIN(", ",TRUE,_xlfn._xlws.FILTER('5. Données salariales brutes'!$A$2:$A$1297,('5. Données salariales brutes'!$C$2:$C$1297 &gt;'5. Données salariales brutes'!E121)*('5. Données salariales brutes'!$C$2:$C$1297 &lt;'5. Données salariales brutes'!C121),"No matches"))</f>
        <v>AS-01, CM-06, DA-CON-5, DA-PRO-5, DD-04, ED-EST-01 (EE 4), ED-EST-02 (EE 3) , ED-EST-03 (EE 1), ED-EST-03 Maritimes (EE 8), ED-EST-03 Maritimes (EE 9), ED-EST-04 Maritimes (EE 4), ED-EST-04 Maritimes (EE 5), ED-EST-05 Maritimes (EE 2), ED-EST-05 Maritimes (EE 3), ED-EST-06 Maritimes (EE 1),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GL-MST-9,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122" spans="1:3" ht="315" x14ac:dyDescent="0.25">
      <c r="A122" s="61" t="str">
        <f>'5. Données salariales brutes'!A122</f>
        <v>EC-02</v>
      </c>
      <c r="B122" s="130" t="str" cm="1">
        <f t="array" ref="B122">_xlfn.TEXTJOIN(", ", TRUE, _xlfn._xlws.FILTER('5. Données salariales brutes'!$A$2:$A$1297, ('5. Données salariales brutes'!$C$2:$C$1297 &lt; '5. Données salariales brutes'!D122) * ('5. Données salariales brutes'!$C$2:$C$1297 &gt;= '5. Données salariales brutes'!C122) * ('5. Données salariales brutes'!$A$2:$A$1297 &lt;&gt; '5. Données salariales brutes'!A122), "No matches"))</f>
        <v>AG-01, BI-01, CH-01, DD-06,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GL-ELE -14, GL-GHW-10, GL-GHW-11, GL-INM-13, GL-INM-14, GL-MAM-10, GL-MAM-11, GL-MAN-11, GL-MDO-12, GL-MDO-13, GL-MOC-11, GL-MOC-12, GL-MST-14, GL-PCF-9, GL-PCF-10, GL-PIP-9, GL-PIP-10, GL-PRW-11, GL-SMW-8, GL-VHE-9, GL-WOW-11, GT-04, HR-01, HS-HDO-08, LI-9, MA-02, PS-1, SC-5 (utilisation de matériel et métier spécialisés), SC-6 (utilisation de matériel et métier spécialisés), SO-MAO-01, SR-E (Groupe salarial 2 ELE-2), SR-E (Groupe salarial 3 MDO-4), SR-W (Groupe salarial 4), SR-W (Groupe salarial 5), SR-W (Groupe salarial 6), SW-SCW-01, SW-CHA-01</v>
      </c>
      <c r="C122" s="129" t="str" cm="1">
        <f t="array" ref="C122">_xlfn.TEXTJOIN(", ",TRUE,_xlfn._xlws.FILTER('5. Données salariales brutes'!$A$2:$A$1297,('5. Données salariales brutes'!$C$2:$C$1297 &gt;'5. Données salariales brutes'!E122)*('5. Données salariales brutes'!$C$2:$C$1297 &lt;'5. Données salariales brutes'!C122),"No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GL-AIM-11, GL-AMW-10, GL-AMW-11, GL-COI-00, GL-EIM-00, GL-EIM-9,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row>
    <row r="123" spans="1:3" ht="270" x14ac:dyDescent="0.25">
      <c r="A123" s="61" t="str">
        <f>'5. Données salariales brutes'!A123</f>
        <v>EC-03</v>
      </c>
      <c r="B123" s="130" t="str" cm="1">
        <f t="array" ref="B123">_xlfn.TEXTJOIN(", ", TRUE, _xlfn._xlws.FILTER('5. Données salariales brutes'!$A$2:$A$1297, ('5. Données salariales brutes'!$C$2:$C$1297 &lt; '5. Données salariales brutes'!D123) * ('5. Données salariales brutes'!$C$2:$C$1297 &gt;= '5. Données salariales brutes'!C123) * ('5. Données salariales brutes'!$A$2:$A$1297 &lt;&gt; '5. Données salariales brutes'!A123), "No matches"))</f>
        <v>AI-01, CO-01, CT-EAV-01 , CT-IAU-01 , DA-CON-8, DA-PRO-7, DD-07, DS-2, ED-EDS-01,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c r="C123" s="129" t="str" cm="1">
        <f t="array" ref="C123">_xlfn.TEXTJOIN(", ",TRUE,_xlfn._xlws.FILTER('5. Données salariales brutes'!$A$2:$A$1297,('5. Données salariales brutes'!$C$2:$C$1297 &gt;'5. Données salariales brutes'!E123)*('5. Données salariales brutes'!$C$2:$C$1297 &lt;'5. Données salariales brutes'!C123),"No matches"))</f>
        <v>AG-01, AS-04, BI-01, CH-01, CR-07, DA-CON-7, DD-06, ED-EST-01 (EE 8), ED-EST-02 (EE 7) ,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124" spans="1:3" ht="255" x14ac:dyDescent="0.25">
      <c r="A124" s="61" t="str">
        <f>'5. Données salariales brutes'!A124</f>
        <v>EC-04</v>
      </c>
      <c r="B124" s="130" t="str" cm="1">
        <f t="array" ref="B124">_xlfn.TEXTJOIN(", ", TRUE, _xlfn._xlws.FILTER('5. Données salariales brutes'!$A$2:$A$1297, ('5. Données salariales brutes'!$C$2:$C$1297 &lt; '5. Données salariales brutes'!D124) * ('5. Données salariales brutes'!$C$2:$C$1297 &gt;= '5. Données salariales brutes'!C124) * ('5. Données salariales brutes'!$A$2:$A$1297 &lt;&gt; '5. Données salariales brutes'!A124), "No matches"))</f>
        <v>AG-02, AI-02, BI-02, CH-02, CX-1, DD-09,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ED-EST-06 Manitoba (EE 6), ED-EST-06 Manitoba (EE 7), ED-EST-05 Saskatchewan (EE 9), ED-EST-05 Saskatchewan (EE 10), ED-EST-06 Saskatchewan (EE 8),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HS-PHS-10, LP-00, MA-03, ND-DIT-1, ND-HME-1, OM-04, PC-02, PE-03, PR(S)-03, SO-FLP-03, SO-MAO-04, SO-RAD-02, SR-E (Groupe salarial 5), SR-E (Groupe salarial 6), SR-E (Groupe salarial 7), SW-SCW-03, TI-06, TI-05 Aviation, TR-02</v>
      </c>
      <c r="C124" s="129" t="str" cm="1">
        <f t="array" ref="C124">_xlfn.TEXTJOIN(", ",TRUE,_xlfn._xlws.FILTER('5. Données salariales brutes'!$A$2:$A$1297,('5. Données salariales brutes'!$C$2:$C$1297 &gt;'5. Données salariales brutes'!E124)*('5. Données salariales brutes'!$C$2:$C$1297 &lt;'5. Données salariales brutes'!C124),"No matches"))</f>
        <v>AR-02, CO-01, CT-FIN-01 , CT-EAV-01 , CT-IAU-01 , DD-07,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7),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row>
    <row r="125" spans="1:3" ht="75" x14ac:dyDescent="0.25">
      <c r="A125" s="61" t="str">
        <f>'5. Données salariales brutes'!A125</f>
        <v>EC-05</v>
      </c>
      <c r="B125" s="130" t="str" cm="1">
        <f t="array" ref="B125">_xlfn.TEXTJOIN(", ", TRUE, _xlfn._xlws.FILTER('5. Données salariales brutes'!$A$2:$A$1297, ('5. Données salariales brutes'!$C$2:$C$1297 &lt; '5. Données salariales brutes'!D125) * ('5. Données salariales brutes'!$C$2:$C$1297 &gt;= '5. Données salariales brutes'!C125) * ('5. Données salariales brutes'!$A$2:$A$1297 &lt;&gt; '5. Données salariales brutes'!A125), "No matches"))</f>
        <v>AG-03, AS-06, BI-03, CH-03, CT-EAV-03 , CT-IAU-03, ED-EDS-04, ED-EST-05 (EE 8), ED-EST-05 (EE 9), ED-EST-06 (EE 7), ED-EST-06 (EE 8), EG-07, EL-07, EN-SUR-02, FB-5, FR-4, GT-07, HP-08, HR-04, IS-05 , LS-04, MA-04, MT-04, ND-ADV-2, ND-DIT-3, ND-HME-3, NU-CHN-4, NU-HOS-4, OM-05, OP-2, PC-03, PG-05, PH-01, RO-06, SG-SRE-04, SO-FLP-06, SO-MAO-07, SW-SCW-04, TI-06 Aviation, TI-06 Marine, VM-2, WP-05</v>
      </c>
      <c r="C125" s="129" t="str" cm="1">
        <f t="array" ref="C125">_xlfn.TEXTJOIN(", ",TRUE,_xlfn._xlws.FILTER('5. Données salariales brutes'!$A$2:$A$1297,('5. Données salariales brutes'!$C$2:$C$1297 &gt;'5. Données salariales brutes'!E125)*('5. Données salariales brutes'!$C$2:$C$1297 &lt;'5. Données salariales brutes'!C125),"No matches"))</f>
        <v>AI-03, AR-03, CT-FIN-02 , CX-3, ED-EDS-03, ED-EST-04 (EE 9), ED-EST-04 (EE 10), ED-EST-05 (EE 7), ED-EST-06 (EE 6), ED-EST-06 Ontario (EE 10), ED-EST-06 Manitoba (EE 10), ED-EST-05 Colombie-Britannique (EE 11), ED-EST-06 Colombie-Britannique (EE 11), EG-06, EL-06, FO-02, FR-3, HP-07, MT-03, ND-DIT-2, ND-HME-2, NU-CHN-3, NU-HOS-3, OP-1, PE-04, PI-07-CGC, PR(S)-04, SO-FLP-05, SO-MAO-06, SR-E (Groupe salarial 12), SW-SCW-03 Travailleurs du service social clinique, TI-07, TI-06 Sécurité ferroviaire, TR-03, UT-2</v>
      </c>
    </row>
    <row r="126" spans="1:3" ht="60" x14ac:dyDescent="0.25">
      <c r="A126" s="61" t="str">
        <f>'5. Données salariales brutes'!A126</f>
        <v>EC-06</v>
      </c>
      <c r="B126" s="130" t="str" cm="1">
        <f t="array" ref="B126">_xlfn.TEXTJOIN(", ", TRUE, _xlfn._xlws.FILTER('5. Données salariales brutes'!$A$2:$A$1297, ('5. Données salariales brutes'!$C$2:$C$1297 &lt; '5. Données salariales brutes'!D126) * ('5. Données salariales brutes'!$C$2:$C$1297 &gt;= '5. Données salariales brutes'!C126) * ('5. Données salariales brutes'!$A$2:$A$1297 &lt;&gt; '5. Données salariales brutes'!A126), "No matches"))</f>
        <v>AG-04, AI-05, AI-06, AS-08, BI-04, CH-04, CT-FIN-03 , CT-EAV-04 , CT-IAU-04, EG-08, EL-09, EN-ENG-04, EN-SUR-03, FR-6, GT-08, HR-05, LS-05, MA-05, MT-06, ND-ADV-3, ND-DIT-4, ND-HME-4, PC-04, PG-06, PH-02, PM-07, PM-MCO-03, PS-4, SG-PAT-05, SG-SRE-06, SO-MAO-09, SW-SCW-05, TI-07 Aviation, TI-07 Marine, TI-08 Sécurité ferroviaire, TR-05, UT-3, VM-3, WP-06</v>
      </c>
      <c r="C126" s="129" t="str" cm="1">
        <f t="array" ref="C126">_xlfn.TEXTJOIN(", ",TRUE,_xlfn._xlws.FILTER('5. Données salariales brutes'!$A$2:$A$1297,('5. Données salariales brutes'!$C$2:$C$1297 &gt;'5. Données salariales brutes'!E126)*('5. Données salariales brutes'!$C$2:$C$1297 &lt;'5. Données salariales brutes'!C126),"No matches"))</f>
        <v>AI-04, AO-CAI-01, AR-04, AS-07, CO-02, ED-EDS-05, ED-EST-05 (EE 10), ED-EST-06 (EE 9), ED-EST-06 (EE 10), EL-08, FB-6, FO-03, FR-5, FS-02, HP-09, IS-06 , IT-03, LP-01, MT-05, NU-CHN-6, NU-HOS-6, OP-3, PE-05, PM-06 , PM-MCO-02, PR(S)-05, SE-RES-2, SG-PAT-04, SG-SRE-05, SO-FLP-07, TI-08, TI-07 Sécurité ferroviaire, TR-04</v>
      </c>
    </row>
    <row r="127" spans="1:3" ht="45" x14ac:dyDescent="0.25">
      <c r="A127" s="61" t="str">
        <f>'5. Données salariales brutes'!A127</f>
        <v>EC-07</v>
      </c>
      <c r="B127" s="130" t="str" cm="1">
        <f t="array" ref="B127">_xlfn.TEXTJOIN(", ", TRUE, _xlfn._xlws.FILTER('5. Données salariales brutes'!$A$2:$A$1297, ('5. Données salariales brutes'!$C$2:$C$1297 &lt; '5. Données salariales brutes'!D127) * ('5. Données salariales brutes'!$C$2:$C$1297 &gt;= '5. Données salariales brutes'!C127) * ('5. Données salariales brutes'!$A$2:$A$1297 &lt;&gt; '5. Données salariales brutes'!A127), "No matches"))</f>
        <v>AC-01, AG-05, AO-CAI-03, AO-HPS-02, BI-05, CH-05, CO-04, CT-FIN-04 , CT-EAV-05 , DE-02, EN-SUR-04, MA-06, MT-07, NU-CHN-8, NU-HOS-8, PC-05, PH-03, PS-5, SG-PAT-06, SG-SRE-08, TI-08 Aviation</v>
      </c>
      <c r="C127" s="129" t="str" cm="1">
        <f t="array" ref="C127">_xlfn.TEXTJOIN(", ",TRUE,_xlfn._xlws.FILTER('5. Données salariales brutes'!$A$2:$A$1297,('5. Données salariales brutes'!$C$2:$C$1297 &gt;'5. Données salariales brutes'!E127)*('5. Données salariales brutes'!$C$2:$C$1297 &lt;'5. Données salariales brutes'!C127),"No matches"))</f>
        <v>AI-07, AO-CAI-02, AO-HPS-01, AR-05, CO-03, DE-01, DS-4, EL-09, FB-7, FO-04, FS-03, IT-04, MT-06, NU-CHN-7, NU-HOS-7, PC-04, PE-06, PS-4, SE-REM-1, SE-RES-3, SG-PAT-07, SG-SRE-07, SO-INS-01, SO-MAO-10, TI-08 Marine, UT-3, VM-4</v>
      </c>
    </row>
    <row r="128" spans="1:3" ht="30" x14ac:dyDescent="0.25">
      <c r="A128" s="61" t="str">
        <f>'5. Données salariales brutes'!A128</f>
        <v>EC-08</v>
      </c>
      <c r="B128" s="130" t="str" cm="1">
        <f t="array" ref="B128">_xlfn.TEXTJOIN(", ", TRUE, _xlfn._xlws.FILTER('5. Données salariales brutes'!$A$2:$A$1297, ('5. Données salariales brutes'!$C$2:$C$1297 &lt; '5. Données salariales brutes'!D128) * ('5. Données salariales brutes'!$C$2:$C$1297 &gt;= '5. Données salariales brutes'!C128) * ('5. Données salariales brutes'!$A$2:$A$1297 &lt;&gt; '5. Données salariales brutes'!A128), "No matches"))</f>
        <v>AO-CAI-04, AO-HPS-03, CT-EAV-06 , DE-03, DS-5, EN-SUR-05, FS-04, MA-07, PM-MCO-04, SE-REM-2, SE-RES-4, UT-4</v>
      </c>
      <c r="C128" s="129" t="str" cm="1">
        <f t="array" ref="C128">_xlfn.TEXTJOIN(", ",TRUE,_xlfn._xlws.FILTER('5. Données salariales brutes'!$A$2:$A$1297,('5. Données salariales brutes'!$C$2:$C$1297 &gt;'5. Données salariales brutes'!E128)*('5. Données salariales brutes'!$C$2:$C$1297 &lt;'5. Données salariales brutes'!C128),"No matches"))</f>
        <v>AC-01, AG-05, AO-CAI-03, AO-HPS-02, AR-06, BI-05, CH-05, CO-04, CT-FIN-04 , DE-02, EN-ENG-05, EN-SUR-04, FB-8, NU-CHN-8, NU-HOS-8, PC-05, PS-5, SG-PAT-06, SG-SRE-08, SO-INS-02, SO-MAO-11, VM-5</v>
      </c>
    </row>
    <row r="129" spans="1:3" ht="270" x14ac:dyDescent="0.25">
      <c r="A129" s="61" t="str">
        <f>'5. Données salariales brutes'!A129</f>
        <v>ED-EDS-01</v>
      </c>
      <c r="B129" s="130" t="str" cm="1">
        <f t="array" ref="B129">_xlfn.TEXTJOIN(", ", TRUE, _xlfn._xlws.FILTER('5. Données salariales brutes'!$A$2:$A$1297, ('5. Données salariales brutes'!$C$2:$C$1297 &lt; '5. Données salariales brutes'!D129) * ('5. Données salariales brutes'!$C$2:$C$1297 &gt;= '5. Données salariales brutes'!C129) * ('5. Données salariales brutes'!$A$2:$A$1297 &lt;&gt; '5. Données salariales brutes'!A129), "No matches"))</f>
        <v>AR-02, CT-FIN-01 , CX-1, DD-08, EC-04,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MT-02, NU-CHN-1, NU-HOS-1, PI-05-CGC, PO-IMA-03, PO-LES-TO-03, PO-LES-IM-03, PO-TCO-03, RO-04, SO-FLP-02, SO-MAO-03, SO-RAD-02, SR-E (Groupe salarial 4 MDO-5), SR-E (Groupe salarial 5), SR-W (Groupe salarial 11), SW-CHA-02, TI-05 Aviation, TR-02</v>
      </c>
      <c r="C129" s="129" t="str" cm="1">
        <f t="array" ref="C129">_xlfn.TEXTJOIN(", ",TRUE,_xlfn._xlws.FILTER('5. Données salariales brutes'!$A$2:$A$1297,('5. Données salariales brutes'!$C$2:$C$1297 &gt;'5. Données salariales brutes'!E129)*('5. Données salariales brutes'!$C$2:$C$1297 &lt;'5. Données salariales brutes'!C129),"No matches"))</f>
        <v>AI-01, CO-01, CT-EAV-01 , CT-IAU-01 , DA-CON-8, DA-PRO-7, DD-07, DS-2, EC-03,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ED-EST-05 Colombie-Britannique (EE 7),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130" spans="1:3" ht="210" x14ac:dyDescent="0.25">
      <c r="A130" s="61" t="str">
        <f>'5. Données salariales brutes'!A130</f>
        <v>ED-EDS-02</v>
      </c>
      <c r="B130" s="130" t="str" cm="1">
        <f t="array" ref="B130">_xlfn.TEXTJOIN(", ", TRUE, _xlfn._xlws.FILTER('5. Données salariales brutes'!$A$2:$A$1297, ('5. Données salariales brutes'!$C$2:$C$1297 &lt; '5. Données salariales brutes'!D130) * ('5. Données salariales brutes'!$C$2:$C$1297 &gt;= '5. Données salariales brutes'!C130) * ('5. Données salariales brutes'!$A$2:$A$1297 &lt;&gt; '5. Données salariales brutes'!A130), "No matches"))</f>
        <v>AS-05, CT-EAV-02 , CT-IAU-02, CX-2, DS-3,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SO-RAD-03, SR-E (Groupe salarial 7), SR-E (Groupe salarial 8), SR-E (Groupe salarial 9), SR-E (Groupe salarial 10), SR-W (Groupe salarial 12), SW-SCW-01 Travailleurs du service social clinique, SW-SCW-02 Travailleurs du service social clinique, TI-05 Marine, VM-1, WP-04</v>
      </c>
      <c r="C130" s="129" t="str" cm="1">
        <f t="array" ref="C130">_xlfn.TEXTJOIN(", ",TRUE,_xlfn._xlws.FILTER('5. Données salariales brutes'!$A$2:$A$1297,('5. Données salariales brutes'!$C$2:$C$1297 &gt;'5. Données salariales brutes'!E130)*('5. Données salariales brutes'!$C$2:$C$1297 &lt;'5. Données salariales brutes'!C130),"No matches"))</f>
        <v>AG-02, AI-02, BI-02, CH-02, CX-1, DD-08, DD-09, EC-04, ED-EST-03 (EE 8), ED-EST-03 (EE 9), ED-EST-04 (EE 6), ED-EST-05 (EE 4), ED-EST-06 (EE 3), ED-EST-05 Maritimes (EE 10), ED-EST-06 Maritimes (EE 9), ED-EST-06 Maritimes (EE 10), ED-EST-06 Québec (EE 10), ED-EST-06 Québec (EE 11), ED-EST-04 Ontario (EE 10), ED-EST-05 Ontario (EE 10), ED-EST-06 Ontario (EE 7), ED-EST-04 Manitoba (EE 9), ED-EST-05 Manitoba (EE 7), ED-EST-05 Manitoba (EE 8), ED-EST-06 Manitoba (EE 6), ED-EST-06 Manitoba (EE 7), ED-EST-04 Saskatchewan (EE 10),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ND-HME-1, PC-02, PE-03, PO-IMA-03, PO-LES-TO-03, PO-LES-IM-03, PO-TCO-03, PR(S)-03, SO-FLP-03, SO-MAO-03, SO-MAO-04, SO-RAD-02, SR-E (Groupe salarial 5), SR-E (Groupe salarial 6), SW-SCW-03, TI-06, TI-05 Aviation, TR-02</v>
      </c>
    </row>
    <row r="131" spans="1:3" ht="180" x14ac:dyDescent="0.25">
      <c r="A131" s="61" t="str">
        <f>'5. Données salariales brutes'!A131</f>
        <v>ED-EDS-03</v>
      </c>
      <c r="B131" s="130" t="str" cm="1">
        <f t="array" ref="B131">_xlfn.TEXTJOIN(", ", TRUE, _xlfn._xlws.FILTER('5. Données salariales brutes'!$A$2:$A$1297, ('5. Données salariales brutes'!$C$2:$C$1297 &lt; '5. Données salariales brutes'!D131) * ('5. Données salariales brutes'!$C$2:$C$1297 &gt;= '5. Données salariales brutes'!C131) * ('5. Données salariales brutes'!$A$2:$A$1297 &lt;&gt; '5. Données salariales brutes'!A131), "No matches"))</f>
        <v>AI-03, AR-03, CT-FIN-02 , CX-3, ED-EST-04 (EE 9), ED-EST-04 (EE 10), ED-EST-05 (EE 7), ED-EST-06 (EE 6), ED-EST-06 Ontario (EE 10), ED-EST-06 Manitoba (EE 10), ED-EST-06 Colombie-Britannique (EE 11), EG-06, EL-06, FO-02, FR-3, HP-07, MT-03, ND-DIT-2, ND-HME-2, NU-CHN-3, NU-HOS-3, OP-1, PE-04, PI-07-CGC, PR(S)-04, SO-FLP-05, SO-MAO-06, SR-E (Groupe salarial 12), SW-SCW-03 Travailleurs du service social clinique, TI-07, TI-06 Sécurité ferroviaire, TR-03, UT-2</v>
      </c>
      <c r="C131" s="129" t="str" cm="1">
        <f t="array" ref="C131">_xlfn.TEXTJOIN(", ",TRUE,_xlfn._xlws.FILTER('5. Données salariales brutes'!$A$2:$A$1297,('5. Données salariales brutes'!$C$2:$C$1297 &gt;'5. Données salariales brutes'!E131)*('5. Données salariales brutes'!$C$2:$C$1297 &lt;'5. Données salariales brutes'!C131),"No matches"))</f>
        <v>AS-05, CT-EAV-02 , CT-IAU-02, CX-2, DS-3, ED-EST-04 (EE 7), ED-EST-04 (EE 8), ED-EST-05 (EE 5),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EU-PEI-2, FB-3, FB-4,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SW-CHA-03, TI-05 Marine, VM-1, WP-04</v>
      </c>
    </row>
    <row r="132" spans="1:3" ht="75" x14ac:dyDescent="0.25">
      <c r="A132" s="61" t="str">
        <f>'5. Données salariales brutes'!A132</f>
        <v>ED-EDS-04</v>
      </c>
      <c r="B132" s="130" t="str" cm="1">
        <f t="array" ref="B132">_xlfn.TEXTJOIN(", ", TRUE, _xlfn._xlws.FILTER('5. Données salariales brutes'!$A$2:$A$1297, ('5. Données salariales brutes'!$C$2:$C$1297 &lt; '5. Données salariales brutes'!D132) * ('5. Données salariales brutes'!$C$2:$C$1297 &gt;= '5. Données salariales brutes'!C132) * ('5. Données salariales brutes'!$A$2:$A$1297 &lt;&gt; '5. Données salariales brutes'!A132), "No matches"))</f>
        <v>AG-03, BI-03, CH-03, CT-EAV-03 , CT-IAU-03, ED-EST-05 (EE 9), ED-EST-06 (EE 8), EG-07, EL-07, EN-ENG-03, EN-SUR-02, FB-5, FR-4, GT-07, HP-08, HR-04, MA-04, MT-04, ND-ADV-2, ND-DIT-3, ND-HME-3, NU-CHN-5, NU-HOS-5, OM-05, OP-2, PC-03, PG-05, PH-01, SG-SRE-04, SO-FLP-06, SO-MAO-07, SO-MAO-08, SR-CPS1, SW-SCW-04, TI-06 Aviation, TI-06 Marine, VM-2, WP-05</v>
      </c>
      <c r="C132" s="129" t="str" cm="1">
        <f t="array" ref="C132">_xlfn.TEXTJOIN(", ",TRUE,_xlfn._xlws.FILTER('5. Données salariales brutes'!$A$2:$A$1297,('5. Données salariales brutes'!$C$2:$C$1297 &gt;'5. Données salariales brutes'!E132)*('5. Données salariales brutes'!$C$2:$C$1297 &lt;'5. Données salariales brutes'!C132),"No matches"))</f>
        <v>AI-03, AR-03, AS-06, CT-FIN-02 , CX-3, EC-05, ED-EST-04 (EE 9), ED-EST-04 (EE 10), ED-EST-05 (EE 7), ED-EST-05 (EE 8), ED-EST-06 (EE 6), ED-EST-06 (EE 7), ED-EST-06 Ontario (EE 10), ED-EST-06 Manitoba (EE 10), ED-EST-06 Colombie-Britannique (EE 11), EL-06, FO-02, FR-3, HP-07, IS-05 , LS-04, MT-03, ND-DIT-2, ND-HME-2, NU-CHN-4, NU-HOS-4, OP-1, PE-04, PI-07-CGC, PR(S)-04, RO-06, SO-FLP-05, SO-MAO-06, SW-SCW-03 Travailleurs du service social clinique, TI-07, TI-06 Sécurité ferroviaire, TR-03, UT-2</v>
      </c>
    </row>
    <row r="133" spans="1:3" ht="60" x14ac:dyDescent="0.25">
      <c r="A133" s="61" t="str">
        <f>'5. Données salariales brutes'!A133</f>
        <v>ED-EDS-05</v>
      </c>
      <c r="B133" s="130" t="str" cm="1">
        <f t="array" ref="B133">_xlfn.TEXTJOIN(", ", TRUE, _xlfn._xlws.FILTER('5. Données salariales brutes'!$A$2:$A$1297, ('5. Données salariales brutes'!$C$2:$C$1297 &lt; '5. Données salariales brutes'!D133) * ('5. Données salariales brutes'!$C$2:$C$1297 &gt;= '5. Données salariales brutes'!C133) * ('5. Données salariales brutes'!$A$2:$A$1297 &lt;&gt; '5. Données salariales brutes'!A133), "No matches"))</f>
        <v>AI-04, AI-05, AO-CAI-01, AR-04, AS-07, CO-02, EC-06, ED-EST-06 (EE 10), EG-08, EL-08, FB-6, FO-03, FS-02, HP-09, IS-06 , IT-03, LP-01, MT-05, NU-CHN-6, NU-HOS-6, OP-3, PE-05, PM-06 , PM-MCO-02, PR(S)-05, SE-RES-2, SG-SRE-05, SO-FLP-07, SO-MAO-09, TI-07 Marine, TR-04</v>
      </c>
      <c r="C133" s="129" t="str" cm="1">
        <f t="array" ref="C133">_xlfn.TEXTJOIN(", ",TRUE,_xlfn._xlws.FILTER('5. Données salariales brutes'!$A$2:$A$1297,('5. Données salariales brutes'!$C$2:$C$1297 &gt;'5. Données salariales brutes'!E133)*('5. Données salariales brutes'!$C$2:$C$1297 &lt;'5. Données salariales brutes'!C133),"No matches"))</f>
        <v>AG-03, BI-03, CH-03, CT-EAV-03 , CT-IAU-03, ED-EST-05 (EE 9), ED-EST-05 (EE 10), ED-EST-06 (EE 8), ED-EST-06 (EE 9), EG-07, EL-07, EN-ENG-03, EN-SUR-02, FB-5, FR-5, GT-07, HP-08, HR-04, MT-04, ND-ADV-2, ND-DIT-3, ND-HME-3, NU-CHN-5, NU-HOS-5, OP-2, PC-03, PG-05, PH-01, PS-3, SG-PAT-04, SO-FLP-06, SO-MAO-08, SR-CPS1, SW-SCW-04, TI-08, TI-06 Aviation, TI-06 Marine, TI-07 Sécurité ferroviaire, VM-2</v>
      </c>
    </row>
    <row r="134" spans="1:3" ht="180" x14ac:dyDescent="0.25">
      <c r="A134" s="61" t="str">
        <f>'5. Données salariales brutes'!A134</f>
        <v>ED-EST-01 (EE 1)</v>
      </c>
      <c r="B134" s="130" t="str" cm="1">
        <f t="array" ref="B134">_xlfn.TEXTJOIN(", ", TRUE, _xlfn._xlws.FILTER('5. Données salariales brutes'!$A$2:$A$1297, ('5. Données salariales brutes'!$C$2:$C$1297 &lt; '5. Données salariales brutes'!D134) * ('5. Données salariales brutes'!$C$2:$C$1297 &gt;= '5. Données salariales brutes'!C134) * ('5. Données salariales brutes'!$A$2:$A$1297 &lt;&gt; '5. Données salariales brutes'!A134), "No matches"))</f>
        <v>CM-05, CR-04,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GS-04, HS-HDO-02, LI-4, OE-MEO-5, PY-04, SR-W (Groupe salarial 1), ST-COR-1, ST-SCY-3, TI-01</v>
      </c>
      <c r="C134" s="129" t="str" cm="1">
        <f t="array" ref="C134">_xlfn.TEXTJOIN(", ",TRUE,_xlfn._xlws.FILTER('5. Données salariales brutes'!$A$2:$A$1297,('5. Données salariales brutes'!$C$2:$C$1297 &gt;'5. Données salariales brutes'!E134)*('5. Données salariales brutes'!$C$2:$C$1297 &lt;'5. Données salariales brutes'!C134),"No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GS-03, GT-01, HS-PHS-02, LI-3, PY-03, SR-W (Groupe salarial 9) APC-4, SR-W (Groupe salarial 9) APD-5, ST-OCE-3, ST-SCY-2</v>
      </c>
    </row>
    <row r="135" spans="1:3" ht="210" x14ac:dyDescent="0.25">
      <c r="A135" s="61" t="str">
        <f>'5. Données salariales brutes'!A135</f>
        <v>ED-EST-01 (EE 2)</v>
      </c>
      <c r="B135" s="130" t="str" cm="1">
        <f t="array" ref="B135">_xlfn.TEXTJOIN(", ", TRUE, _xlfn._xlws.FILTER('5. Données salariales brutes'!$A$2:$A$1297, ('5. Données salariales brutes'!$C$2:$C$1297 &lt; '5. Données salariales brutes'!D135) * ('5. Données salariales brutes'!$C$2:$C$1297 &gt;= '5. Données salariales brutes'!C135) * ('5. Données salariales brutes'!$A$2:$A$1297 &lt;&gt; '5. Données salariales brutes'!A135), "No matches"))</f>
        <v>DA-PRO-4, DD-03,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v>
      </c>
      <c r="C135" s="129" t="str" cm="1">
        <f t="array" ref="C135">_xlfn.TEXTJOIN(", ",TRUE,_xlfn._xlws.FILTER('5. Données salariales brutes'!$A$2:$A$1297,('5. Données salariales brutes'!$C$2:$C$1297 &gt;'5. Données salariales brutes'!E135)*('5. Données salariales brutes'!$C$2:$C$1297 &lt;'5. Données salariales brutes'!C135),"No matches"))</f>
        <v>CM-05, CR-04, ED-EST-01 (EE 1), ED-EST-01 Maritimes (EE 8),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LI-4, OE-MEO-5, PY-04, SR-W (Groupe salarial 1), SR-W (Groupe salarial 9) APD-5, ST-COR-1, ST-SCY-3, TI-01</v>
      </c>
    </row>
    <row r="136" spans="1:3" ht="255" x14ac:dyDescent="0.25">
      <c r="A136" s="61" t="str">
        <f>'5. Données salariales brutes'!A136</f>
        <v>ED-EST-01 (EE 3)</v>
      </c>
      <c r="B136" s="130" t="str" cm="1">
        <f t="array" ref="B136">_xlfn.TEXTJOIN(", ", TRUE, _xlfn._xlws.FILTER('5. Données salariales brutes'!$A$2:$A$1297, ('5. Données salariales brutes'!$C$2:$C$1297 &lt; '5. Données salariales brutes'!D136) * ('5. Données salariales brutes'!$C$2:$C$1297 &gt;= '5. Données salariales brutes'!C136) * ('5. Données salariales brutes'!$A$2:$A$1297 &lt;&gt; '5. Données salariales brutes'!A136), "No matches"))</f>
        <v>AS-01, CM-06, CR-05, DA-CON-4,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136" s="129" t="str" cm="1">
        <f t="array" ref="C136">_xlfn.TEXTJOIN(", ",TRUE,_xlfn._xlws.FILTER('5. Données salariales brutes'!$A$2:$A$1297,('5. Données salariales brutes'!$C$2:$C$1297 &gt;'5. Données salariales brutes'!E136)*('5. Données salariales brutes'!$C$2:$C$1297 &lt;'5. Données salariales brutes'!C136),"No matches"))</f>
        <v>DA-PRO-4, DD-03, ED-EST-01 (EE 2),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137" spans="1:3" ht="285" x14ac:dyDescent="0.25">
      <c r="A137" s="61" t="str">
        <f>'5. Données salariales brutes'!A137</f>
        <v>ED-EST-01 (EE 4)</v>
      </c>
      <c r="B137" s="130" t="str" cm="1">
        <f t="array" ref="B137">_xlfn.TEXTJOIN(", ", TRUE, _xlfn._xlws.FILTER('5. Données salariales brutes'!$A$2:$A$1297, ('5. Données salariales brutes'!$C$2:$C$1297 &lt; '5. Données salariales brutes'!D137) * ('5. Données salariales brutes'!$C$2:$C$1297 &gt;= '5. Données salariales brutes'!C137) * ('5. Données salariales brutes'!$A$2:$A$1297 &lt;&gt; '5. Données salariales brutes'!A137), "No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ED-EST-06 Québec (EE 2),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GL-GHW-5, GL-GHW-6, GL-INM-9, GL-MAM-00, GL-MAM-7, GL-MAN-7, GL-MDO-8, GL-MDO-9, GL-MOC-8, GL-MST-10, GL-MST-11, GL-PCF-00, GL-PCF-6, GL-PRW-7, GL-WOW-00, GS-06, HP-02, HS-HDO-05, LI-7, PG-01, PI-02-CGC, PY-06, RO-01, SC-4 (service du pont et service de la chambre des machines), SC-5 (service du pont et service de la chambre des machines), SC-STD-4, SC-STD-5, SR-W (Groupe salarial 2), SR-W (Groupe salarial 3), SR-W (Groupe salarial 9) APD-8, TI-03</v>
      </c>
      <c r="C137" s="129" t="str" cm="1">
        <f t="array" ref="C137">_xlfn.TEXTJOIN(", ",TRUE,_xlfn._xlws.FILTER('5. Données salariales brutes'!$A$2:$A$1297,('5. Données salariales brutes'!$C$2:$C$1297 &gt;'5. Données salariales brutes'!E137)*('5. Données salariales brutes'!$C$2:$C$1297 &lt;'5. Données salariales brutes'!C137),"No matches"))</f>
        <v>AS-01, CM-06, CR-05, DA-CON-4, ED-EST-01 (EE 3),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138" spans="1:3" ht="345" x14ac:dyDescent="0.25">
      <c r="A138" s="61" t="str">
        <f>'5. Données salariales brutes'!A138</f>
        <v>ED-EST-01 (EE 5)</v>
      </c>
      <c r="B138" s="130" t="str" cm="1">
        <f t="array" ref="B138">_xlfn.TEXTJOIN(", ", TRUE, _xlfn._xlws.FILTER('5. Données salariales brutes'!$A$2:$A$1297, ('5. Données salariales brutes'!$C$2:$C$1297 &lt; '5. Données salariales brutes'!D138) * ('5. Données salariales brutes'!$C$2:$C$1297 &gt;= '5. Données salariales brutes'!C138) * ('5. Données salariales brutes'!$A$2:$A$1297 &lt;&gt; '5. Données salariales brutes'!A138), "No matches"))</f>
        <v>AS-02, CM-07, CO-DEV/PER, CR-06, DA-CON-6, ED-EST-01 (EE 6), ED-EST-02 (EE 4), ED-EST-02 (EE 5) , ED-EST-03 (EE 2), ED-EST-03 (EE 3), ED-EST-04 Maritimes (EE 6), ED-EST-05 Maritimes (EE 4),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138" s="129" t="str" cm="1">
        <f t="array" ref="C138">_xlfn.TEXTJOIN(", ",TRUE,_xlfn._xlws.FILTER('5. Données salariales brutes'!$A$2:$A$1297,('5. Données salariales brutes'!$C$2:$C$1297 &gt;'5. Données salariales brutes'!E138)*('5. Données salariales brutes'!$C$2:$C$1297 &lt;'5. Données salariales brutes'!C138),"No matches"))</f>
        <v>AR-01, AS-01, CM-06, DA-CON-5, DA-PRO-5, DD-04, EC-01, ED-EST-01 (EE 4), ED-EST-02 (EE 3) , ED-EST-03 (EE 1), ED-EST-03 Maritimes (EE 8),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139" spans="1:3" ht="300" x14ac:dyDescent="0.25">
      <c r="A139" s="61" t="str">
        <f>'5. Données salariales brutes'!A139</f>
        <v>ED-EST-01 (EE 6)</v>
      </c>
      <c r="B139" s="130" t="str" cm="1">
        <f t="array" ref="B139">_xlfn.TEXTJOIN(", ", TRUE, _xlfn._xlws.FILTER('5. Données salariales brutes'!$A$2:$A$1297, ('5. Données salariales brutes'!$C$2:$C$1297 &lt; '5. Données salariales brutes'!D139) * ('5. Données salariales brutes'!$C$2:$C$1297 &gt;= '5. Données salariales brutes'!C139) * ('5. Données salariales brutes'!$A$2:$A$1297 &lt;&gt; '5. Données salariales brutes'!A139), "No matches"))</f>
        <v>AS-03, CR-06, DA-PRO-6, DD-05, DS-1, EC-02,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139" s="129" t="str" cm="1">
        <f t="array" ref="C139">_xlfn.TEXTJOIN(", ",TRUE,_xlfn._xlws.FILTER('5. Données salariales brutes'!$A$2:$A$1297,('5. Données salariales brutes'!$C$2:$C$1297 &gt;'5. Données salariales brutes'!E139)*('5. Données salariales brutes'!$C$2:$C$1297 &lt;'5. Données salariales brutes'!C139),"No matches"))</f>
        <v>AR-01, AS-02, CM-07, CO-DEV/PER, DA-CON-5, DA-CON-6, EC-01, ED-EST-01 (EE 5), ED-EST-02 (EE 4), ED-EST-02 (EE 5) , ED-EST-03 (EE 2), ED-EST-04 Maritimes (EE 5),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140" spans="1:3" ht="315" x14ac:dyDescent="0.25">
      <c r="A140" s="61" t="str">
        <f>'5. Données salariales brutes'!A140</f>
        <v xml:space="preserve">ED-EST-01 (EE 7) </v>
      </c>
      <c r="B140" s="130" t="str" cm="1">
        <f t="array" ref="B140">_xlfn.TEXTJOIN(", ", TRUE, _xlfn._xlws.FILTER('5. Données salariales brutes'!$A$2:$A$1297, ('5. Données salariales brutes'!$C$2:$C$1297 &lt; '5. Données salariales brutes'!D140) * ('5. Données salariales brutes'!$C$2:$C$1297 &gt;= '5. Données salariales brutes'!C140) * ('5. Données salariales brutes'!$A$2:$A$1297 &lt;&gt; '5. Données salariales brutes'!A140), "No matches"))</f>
        <v>DD-06, EC-02, ED-EST-01 (EE 8), ED-EST-02 (EE 7) , ED-EST-03 (EE 4), ED-EST-03 (EE 5), ED-EST-04 (EE 2), ED-EST-05 (EE 1), ED-EST-04 Maritimes (EE 8), ED-EST-04 Maritimes (EE 9),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c r="C140" s="129" t="str" cm="1">
        <f t="array" ref="C140">_xlfn.TEXTJOIN(", ",TRUE,_xlfn._xlws.FILTER('5. Données salariales brutes'!$A$2:$A$1297,('5. Données salariales brutes'!$C$2:$C$1297 &gt;'5. Données salariales brutes'!E140)*('5. Données salariales brutes'!$C$2:$C$1297 &lt;'5. Données salariales brutes'!C140),"No matches"))</f>
        <v>AS-03, CM-07, CO-DEV/PER, CR-06, DA-CON-6, DA-PRO-6, DD-05, DS-1, ED-EST-01 (EE 6),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 WP-02</v>
      </c>
    </row>
    <row r="141" spans="1:3" ht="315" x14ac:dyDescent="0.25">
      <c r="A141" s="61" t="str">
        <f>'5. Données salariales brutes'!A141</f>
        <v>ED-EST-01 (EE 8)</v>
      </c>
      <c r="B141" s="130" t="str" cm="1">
        <f t="array" ref="B141">_xlfn.TEXTJOIN(", ", TRUE, _xlfn._xlws.FILTER('5. Données salariales brutes'!$A$2:$A$1297, ('5. Données salariales brutes'!$C$2:$C$1297 &lt; '5. Données salariales brutes'!D141) * ('5. Données salariales brutes'!$C$2:$C$1297 &gt;= '5. Données salariales brutes'!C141) * ('5. Données salariales brutes'!$A$2:$A$1297 &lt;&gt; '5. Données salariales brutes'!A141), "No matches"))</f>
        <v>AG-01, AS-04, BI-01, CH-01, CR-07, DA-CON-7, DD-06, DS-2, EC-03, ED-EST-02 (EE 8), ED-EST-03 (EE 5), ED-EST-03 (EE 6), ED-EST-04 (EE 3), ED-EST-05 (EE 1), ED-EST-04 Maritimes (EE 9), ED-EST-04 Maritimes (EE 10), ED-EST-05 Maritimes (EE 7), ED-EST-06 Maritimes (EE 5), ED-EST-06 Maritimes (EE 6), ED-EST-04 Québec (EE 11), ED-EST-04 Québec (EE 12), ED-EST-05 Québec (EE 9),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ED-LAT-03 (EE 9), ED-LAT-03 (EE 10), ED-LAT-04 (EE 7), ED-LAT-04 (EE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c r="C141" s="129" t="str" cm="1">
        <f t="array" ref="C141">_xlfn.TEXTJOIN(", ",TRUE,_xlfn._xlws.FILTER('5. Données salariales brutes'!$A$2:$A$1297,('5. Données salariales brutes'!$C$2:$C$1297 &gt;'5. Données salariales brutes'!E141)*('5. Données salariales brutes'!$C$2:$C$1297 &lt;'5. Données salariales brutes'!C141),"No matches"))</f>
        <v>AS-03, DA-PRO-6, DS-1, EC-02, ED-EST-01 (EE 7) , ED-EST-02 (EE 6) , ED-EST-02 (EE 7) , ED-EST-03 (EE 4), ED-EST-04 (EE 1),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142" spans="1:3" ht="210" x14ac:dyDescent="0.25">
      <c r="A142" s="61" t="str">
        <f>'5. Données salariales brutes'!A142</f>
        <v xml:space="preserve">ED-EST-02 (EE 1) </v>
      </c>
      <c r="B142" s="130" t="str" cm="1">
        <f t="array" ref="B142">_xlfn.TEXTJOIN(", ", TRUE, _xlfn._xlws.FILTER('5. Données salariales brutes'!$A$2:$A$1297, ('5. Données salariales brutes'!$C$2:$C$1297 &lt; '5. Données salariales brutes'!D142) * ('5. Données salariales brutes'!$C$2:$C$1297 &gt;= '5. Données salariales brutes'!C142) * ('5. Données salariales brutes'!$A$2:$A$1297 &lt;&gt; '5. Données salariales brutes'!A142), "No matches"))</f>
        <v>CR-05, DD-03, ED-EST-01 (EE 3),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2), EG-01,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142" s="129" t="str" cm="1">
        <f t="array" ref="C142">_xlfn.TEXTJOIN(", ",TRUE,_xlfn._xlws.FILTER('5. Données salariales brutes'!$A$2:$A$1297,('5. Données salariales brutes'!$C$2:$C$1297 &gt;'5. Données salariales brutes'!E142)*('5. Données salariales brutes'!$C$2:$C$1297 &lt;'5. Données salariales brutes'!C142),"No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ED-EST-03 Manitoba (EE 4), ED-EST-02 Saskatchewan (EE 6),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ED-LAT-03 (EE 1), EL-01, EU-PEI-1, GL-AMW-00, GL-AMW-4, GL-AMW-5, GL-ELE -6, GL-ELE -7, GL-MAN-3, GL-MDO-5, GL-MOC-3, GL-MOC-4, GS-04, HS-HDO-02, HS-PHS-03, LI-5, OE-MEO-5, PY-04, SR-W (Groupe salarial 1), SR-W (Groupe salarial 9) APD-6, ST-COR-1, ST-SCY-3, TI-01</v>
      </c>
    </row>
    <row r="143" spans="1:3" ht="285" x14ac:dyDescent="0.25">
      <c r="A143" s="61" t="str">
        <f>'5. Données salariales brutes'!A143</f>
        <v xml:space="preserve">ED-EST-02 (EE 2) </v>
      </c>
      <c r="B143" s="130" t="str" cm="1">
        <f t="array" ref="B143">_xlfn.TEXTJOIN(", ", TRUE, _xlfn._xlws.FILTER('5. Données salariales brutes'!$A$2:$A$1297, ('5. Données salariales brutes'!$C$2:$C$1297 &lt; '5. Données salariales brutes'!D143) * ('5. Données salariales brutes'!$C$2:$C$1297 &gt;= '5. Données salariales brutes'!C143) * ('5. Données salariales brutes'!$A$2:$A$1297 &lt;&gt; '5. Données salariales brutes'!A143),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SC-3 (utilisation de matériel et métier spécialisés), SR-W (Groupe salarial 2), SR-W (Groupe salarial 9) APC-6, SR-W (Groupe salarial 9) APD-7</v>
      </c>
      <c r="C143" s="129" t="str" cm="1">
        <f t="array" ref="C143">_xlfn.TEXTJOIN(", ",TRUE,_xlfn._xlws.FILTER('5. Données salariales brutes'!$A$2:$A$1297,('5. Données salariales brutes'!$C$2:$C$1297 &gt;'5. Données salariales brutes'!E143)*('5. Données salariales brutes'!$C$2:$C$1297 &lt;'5. Données salariales brutes'!C143),"No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row>
    <row r="144" spans="1:3" ht="285" x14ac:dyDescent="0.25">
      <c r="A144" s="61" t="str">
        <f>'5. Données salariales brutes'!A144</f>
        <v xml:space="preserve">ED-EST-02 (EE 3) </v>
      </c>
      <c r="B144" s="130" t="str" cm="1">
        <f t="array" ref="B144">_xlfn.TEXTJOIN(", ", TRUE, _xlfn._xlws.FILTER('5. Données salariales brutes'!$A$2:$A$1297, ('5. Données salariales brutes'!$C$2:$C$1297 &lt; '5. Données salariales brutes'!D144) * ('5. Données salariales brutes'!$C$2:$C$1297 &gt;= '5. Données salariales brutes'!C144) * ('5. Données salariales brutes'!$A$2:$A$1297 &lt;&gt; '5. Données salariales brutes'!A144), "No matches"))</f>
        <v>AR-01, AS-02, DA-CON-5, DA-PRO-5, DD-04, EC-01, ED-EST-01 (EE 5),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c r="C144" s="129" t="str" cm="1">
        <f t="array" ref="C144">_xlfn.TEXTJOIN(", ",TRUE,_xlfn._xlws.FILTER('5. Données salariales brutes'!$A$2:$A$1297,('5. Données salariales brutes'!$C$2:$C$1297 &gt;'5. Données salariales brutes'!E144)*('5. Données salariales brutes'!$C$2:$C$1297 &lt;'5. Données salariales brutes'!C144),"No matches"))</f>
        <v>AS-01, CM-06, CR-05, DA-CON-4, ED-EST-01 (EE 3), ED-EST-01 (EE 4), ED-EST-02 (EE 2) , ED-EST-03 (EE 1), ED-EST-03 Maritimes (EE 7), ED-EST-03 Maritimes (EE 8), ED-EST-04 Maritimes (EE 3),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145" spans="1:3" ht="330" x14ac:dyDescent="0.25">
      <c r="A145" s="61" t="str">
        <f>'5. Données salariales brutes'!A145</f>
        <v>ED-EST-02 (EE 4)</v>
      </c>
      <c r="B145" s="130" t="str" cm="1">
        <f t="array" ref="B145">_xlfn.TEXTJOIN(", ", TRUE, _xlfn._xlws.FILTER('5. Données salariales brutes'!$A$2:$A$1297, ('5. Données salariales brutes'!$C$2:$C$1297 &lt; '5. Données salariales brutes'!D145) * ('5. Données salariales brutes'!$C$2:$C$1297 &gt;= '5. Données salariales brutes'!C145) * ('5. Données salariales brutes'!$A$2:$A$1297 &lt;&gt; '5. Données salariales brutes'!A145), "No matches"))</f>
        <v>AS-02, CM-07, CO-DEV/PER, CR-06, DA-CON-6, ED-EST-01 (EE 6),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145" s="129" t="str" cm="1">
        <f t="array" ref="C145">_xlfn.TEXTJOIN(", ",TRUE,_xlfn._xlws.FILTER('5. Données salariales brutes'!$A$2:$A$1297,('5. Données salariales brutes'!$C$2:$C$1297 &gt;'5. Données salariales brutes'!E145)*('5. Données salariales brutes'!$C$2:$C$1297 &lt;'5. Données salariales brutes'!C145),"No matches"))</f>
        <v>AR-01, AS-01, CM-06, DA-CON-5, DA-PRO-5, DD-04, EC-01, ED-EST-01 (EE 4), ED-EST-01 (EE 5), ED-EST-02 (EE 3) ,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146" spans="1:3" ht="300" x14ac:dyDescent="0.25">
      <c r="A146" s="61" t="str">
        <f>'5. Données salariales brutes'!A146</f>
        <v xml:space="preserve">ED-EST-02 (EE 5) </v>
      </c>
      <c r="B146" s="130" t="str" cm="1">
        <f t="array" ref="B146">_xlfn.TEXTJOIN(", ", TRUE, _xlfn._xlws.FILTER('5. Données salariales brutes'!$A$2:$A$1297, ('5. Données salariales brutes'!$C$2:$C$1297 &lt; '5. Données salariales brutes'!D146) * ('5. Données salariales brutes'!$C$2:$C$1297 &gt;= '5. Données salariales brutes'!C146) * ('5. Données salariales brutes'!$A$2:$A$1297 &lt;&gt; '5. Données salariales brutes'!A146), "No matches"))</f>
        <v>AS-03, CR-06, DA-PRO-6, DD-05, DS-1, EC-02, ED-EST-01 (EE 6), ED-EST-01 (EE 7) , ED-EST-02 (EE 6) , ED-EST-03 (EE 3), ED-EST-03 (EE 4), ED-EST-04 (EE 1), ED-EST-04 Maritimes (EE 7), ED-EST-05 Maritimes (EE 4),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ED-EST-06 Alberta (EE 2), ED-EST-03 Colombie-Britannique(EE 6), ED-EST-03 Colombie-Britannique (EE 7), ED-EST-04 Colombie-Britannique (EE 5), ED-EST-05 Colombie-Britannique (EE 3), ED-EST-06 Colombie-Britannique (EE 2), ED-LAT-01 (EE 11), ED-LAT-01 (EE 12), ED-LAT-02 (EE 8), ED-LAT-03 (EE 6), ED-LAT-03 (EE 7), ED-LAT-04 (EE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146" s="129" t="str" cm="1">
        <f t="array" ref="C146">_xlfn.TEXTJOIN(", ",TRUE,_xlfn._xlws.FILTER('5. Données salariales brutes'!$A$2:$A$1297,('5. Données salariales brutes'!$C$2:$C$1297 &gt;'5. Données salariales brutes'!E146)*('5. Données salariales brutes'!$C$2:$C$1297 &lt;'5. Données salariales brutes'!C146),"No matches"))</f>
        <v>AR-01, AS-02, CM-07, CO-DEV/PER, DA-CON-5, DA-CON-6, EC-01, ED-EST-01 (EE 5), ED-EST-02 (EE 4), ED-EST-03 (EE 2), ED-EST-04 Maritimes (EE 5), ED-EST-04 Maritimes (EE 6), ED-EST-05 Maritimes (EE 3),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APD-8, SR-W (Groupe salarial 9) APD-9, TI-03, TR-01</v>
      </c>
    </row>
    <row r="147" spans="1:3" ht="315" x14ac:dyDescent="0.25">
      <c r="A147" s="61" t="str">
        <f>'5. Données salariales brutes'!A147</f>
        <v xml:space="preserve">ED-EST-02 (EE 6) </v>
      </c>
      <c r="B147" s="130" t="str" cm="1">
        <f t="array" ref="B147">_xlfn.TEXTJOIN(", ", TRUE, _xlfn._xlws.FILTER('5. Données salariales brutes'!$A$2:$A$1297, ('5. Données salariales brutes'!$C$2:$C$1297 &lt; '5. Données salariales brutes'!D147) * ('5. Données salariales brutes'!$C$2:$C$1297 &gt;= '5. Données salariales brutes'!C147) * ('5. Données salariales brutes'!$A$2:$A$1297 &lt;&gt; '5. Données salariales brutes'!A147), "No matches"))</f>
        <v>DD-06, DS-1, EC-02, ED-EST-01 (EE 7) , ED-EST-01 (EE 8), ED-EST-02 (EE 7) , ED-EST-03 (EE 4), ED-EST-04 (EE 2),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147" s="129" t="str" cm="1">
        <f t="array" ref="C147">_xlfn.TEXTJOIN(", ",TRUE,_xlfn._xlws.FILTER('5. Données salariales brutes'!$A$2:$A$1297,('5. Données salariales brutes'!$C$2:$C$1297 &gt;'5. Données salariales brutes'!E147)*('5. Données salariales brutes'!$C$2:$C$1297 &lt;'5. Données salariales brutes'!C147),"No matches"))</f>
        <v>AS-03, CM-07, CO-DEV/PER, CR-06, DA-CON-6, DA-PRO-6, DD-05, ED-EST-01 (EE 6), ED-EST-02 (EE 5)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148" spans="1:3" ht="315" x14ac:dyDescent="0.25">
      <c r="A148" s="61" t="str">
        <f>'5. Données salariales brutes'!A148</f>
        <v xml:space="preserve">ED-EST-02 (EE 7) </v>
      </c>
      <c r="B148" s="130" t="str" cm="1">
        <f t="array" ref="B148">_xlfn.TEXTJOIN(", ", TRUE, _xlfn._xlws.FILTER('5. Données salariales brutes'!$A$2:$A$1297, ('5. Données salariales brutes'!$C$2:$C$1297 &lt; '5. Données salariales brutes'!D148) * ('5. Données salariales brutes'!$C$2:$C$1297 &gt;= '5. Données salariales brutes'!C148) * ('5. Données salariales brutes'!$A$2:$A$1297 &lt;&gt; '5. Données salariales brutes'!A148),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c r="C148" s="129" t="str" cm="1">
        <f t="array" ref="C148">_xlfn.TEXTJOIN(", ",TRUE,_xlfn._xlws.FILTER('5. Données salariales brutes'!$A$2:$A$1297,('5. Données salariales brutes'!$C$2:$C$1297 &gt;'5. Données salariales brutes'!E148)*('5. Données salariales brutes'!$C$2:$C$1297 &lt;'5. Données salariales brutes'!C148),"No matches"))</f>
        <v>AS-03, DA-PRO-6, DD-05, DS-1, EC-02, ED-EST-01 (EE 7) , ED-EST-02 (EE 6)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149" spans="1:3" ht="300" x14ac:dyDescent="0.25">
      <c r="A149" s="61" t="str">
        <f>'5. Données salariales brutes'!A149</f>
        <v>ED-EST-02 (EE 8)</v>
      </c>
      <c r="B149" s="130" t="str" cm="1">
        <f t="array" ref="B149">_xlfn.TEXTJOIN(", ", TRUE, _xlfn._xlws.FILTER('5. Données salariales brutes'!$A$2:$A$1297, ('5. Données salariales brutes'!$C$2:$C$1297 &lt; '5. Données salariales brutes'!D149) * ('5. Données salariales brutes'!$C$2:$C$1297 &gt;= '5. Données salariales brutes'!C149) * ('5. Données salariales brutes'!$A$2:$A$1297 &lt;&gt; '5. Données salariales brutes'!A149), "No matches"))</f>
        <v>AI-01, AS-04, DA-CON-7,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(utilisation de matériel et métier spécialisés), SG-SRE-02, SO-FLP-01, SR-E (APA), SR-E (APB), SR-W (Groupe salarial 7), SW-SCW-02, TI-05, WP-03</v>
      </c>
      <c r="C149" s="129" t="str" cm="1">
        <f t="array" ref="C149">_xlfn.TEXTJOIN(", ",TRUE,_xlfn._xlws.FILTER('5. Données salariales brutes'!$A$2:$A$1297,('5. Données salariales brutes'!$C$2:$C$1297 &gt;'5. Données salariales brutes'!E149)*('5. Données salariales brutes'!$C$2:$C$1297 &lt;'5. Données salariales brutes'!C149),"No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150" spans="1:3" ht="300" x14ac:dyDescent="0.25">
      <c r="A150" s="61" t="str">
        <f>'5. Données salariales brutes'!A150</f>
        <v>ED-EST-02 (EE 9)</v>
      </c>
      <c r="B150" s="130" t="str" cm="1">
        <f t="array" ref="B150">_xlfn.TEXTJOIN(", ", TRUE, _xlfn._xlws.FILTER('5. Données salariales brutes'!$A$2:$A$1297, ('5. Données salariales brutes'!$C$2:$C$1297 &lt; '5. Données salariales brutes'!D150) * ('5. Données salariales brutes'!$C$2:$C$1297 &gt;= '5. Données salariales brutes'!C150) * ('5. Données salariales brutes'!$A$2:$A$1297 &lt;&gt; '5. Données salariales brutes'!A150), "No matches"))</f>
        <v>AR-02, CO-01, CT-FIN-01 , CT-EAV-01 , CT-IAU-01 , DA-CON-8, DD-07, ED-EDS-01, ED-EST-03 (EE 7), ED-EST-04 (EE 4), ED-EST-05 (EE 3), ED-EST-06 (EE 1), ED-EST-05 Maritimes (EE 8),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PR(S)-02, SC-7 (utilisation de matériel et métier spécialisés), SE-RES-1, SG-PAT-02, SG-SRE-02, SO-FLP-02, SO-MAO-02, SO-RAD-01, SR-W (Groupe salarial 8), SW-SCW-02, TI-05, UT-1, WP-03</v>
      </c>
      <c r="C150" s="129" t="str" cm="1">
        <f t="array" ref="C150">_xlfn.TEXTJOIN(", ",TRUE,_xlfn._xlws.FILTER('5. Données salariales brutes'!$A$2:$A$1297,('5. Données salariales brutes'!$C$2:$C$1297 &gt;'5. Données salariales brutes'!E150)*('5. Données salariales brutes'!$C$2:$C$1297 &lt;'5. Données salariales brutes'!C150),"No matches"))</f>
        <v>AG-01, AI-01, AS-04, BI-01, CH-01, CR-07, DA-CON-7, DA-PRO-7, DD-06, DS-2, EC-03, ED-EST-01 (EE 8), ED-EST-02 (EE 8), ED-EST-03 (EE 5), ED-EST-03 (EE 6), ED-EST-04 (EE 3), ED-EST-05 (EE 1), ED-EST-05 (EE 2),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row>
    <row r="151" spans="1:3" ht="270" x14ac:dyDescent="0.25">
      <c r="A151" s="61" t="str">
        <f>'5. Données salariales brutes'!A151</f>
        <v>ED-EST-03 (EE 1)</v>
      </c>
      <c r="B151" s="130" t="str" cm="1">
        <f t="array" ref="B151">_xlfn.TEXTJOIN(", ", TRUE, _xlfn._xlws.FILTER('5. Données salariales brutes'!$A$2:$A$1297, ('5. Données salariales brutes'!$C$2:$C$1297 &lt; '5. Données salariales brutes'!D151) * ('5. Données salariales brutes'!$C$2:$C$1297 &gt;= '5. Données salariales brutes'!C151) * ('5. Données salariales brutes'!$A$2:$A$1297 &lt;&gt; '5. Données salariales brutes'!A151), "No matches"))</f>
        <v>AR-01, DA-CON-5, DA-PRO-5, DD-04, EC-01, ED-EST-01 (EE 4), ED-EST-01 (EE 5), ED-EST-02 (EE 3) , ED-EST-02 (EE 4), ED-EST-03 (EE 2), ED-EST-03 Maritimes (EE 9), ED-EST-04 Maritimes (EE 5), ED-EST-05 Maritimes (EE 3), ED-EST-06 Maritimes (EE 2), ED-EST-01 Québec (EE 9), ED-EST-01 Québec (EE 10), ED-EST-02 Québec (EE 9), ED-EST-03 Québec (EE 7), ED-EST-03 Québec (EE 8), ED-EST-04 Québec (EE 6), ED-EST-05 Québec (EE 4), ED-EST-06 Québec (EE 2), ED-EST-02 Ontario (EE 7),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GL-GHW-5, GL-GHW-6, GL-INM-9, GL-MAM-00, GL-MAM-7, GL-MAN-7, GL-MDO-8, GL-MDO-9, GL-MOC-8, GL-MST-10, GL-PCF-00, GL-PCF-6, GL-PRW-7, GL-WOW-00, GS-06, HP-02, HS-HDO-05, LI-7, PG-01, PI-02-CGC, PY-06, RO-01, SC-4 (service du pont et service de la chambre des machines), SC-5 (service du pont et service de la chambre des machines), SC-STD-4, SC-STD-5, SR-W (Groupe salarial 2), SR-W (Groupe salarial 3), SR-W (Groupe salarial 9) APD-8, TI-03</v>
      </c>
      <c r="C151" s="129" t="str" cm="1">
        <f t="array" ref="C151">_xlfn.TEXTJOIN(", ",TRUE,_xlfn._xlws.FILTER('5. Données salariales brutes'!$A$2:$A$1297,('5. Données salariales brutes'!$C$2:$C$1297 &gt;'5. Données salariales brutes'!E151)*('5. Données salariales brutes'!$C$2:$C$1297 &lt;'5. Données salariales brutes'!C151),"No matches"))</f>
        <v>AS-01, CM-06, CR-05, DA-CON-4, ED-EST-01 (EE 3), ED-EST-02 (EE 2) ,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152" spans="1:3" ht="315" x14ac:dyDescent="0.25">
      <c r="A152" s="61" t="str">
        <f>'5. Données salariales brutes'!A152</f>
        <v>ED-EST-03 (EE 2)</v>
      </c>
      <c r="B152" s="130" t="str" cm="1">
        <f t="array" ref="B152">_xlfn.TEXTJOIN(", ", TRUE, _xlfn._xlws.FILTER('5. Données salariales brutes'!$A$2:$A$1297, ('5. Données salariales brutes'!$C$2:$C$1297 &lt; '5. Données salariales brutes'!D152) * ('5. Données salariales brutes'!$C$2:$C$1297 &gt;= '5. Données salariales brutes'!C152) * ('5. Données salariales brutes'!$A$2:$A$1297 &lt;&gt; '5. Données salariales brutes'!A152),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152" s="129" t="str" cm="1">
        <f t="array" ref="C152">_xlfn.TEXTJOIN(", ",TRUE,_xlfn._xlws.FILTER('5. Données salariales brutes'!$A$2:$A$1297,('5. Données salariales brutes'!$C$2:$C$1297 &gt;'5. Données salariales brutes'!E152)*('5. Données salariales brutes'!$C$2:$C$1297 &lt;'5. Données salariales brutes'!C152),"No matches"))</f>
        <v>AR-01, AS-01, CM-06, DA-CON-5, DA-PRO-5, DD-04, EC-01, ED-EST-01 (EE 4), ED-EST-01 (EE 5), ED-EST-02 (EE 3) , ED-EST-02 (EE 4),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3), ED-LAT-03 (EE 4), ED-LAT-04 (EE 2), GL-AMW-8, GL-AMW-9, GL-ELE -10, GL-GHW-5, GL-GHW-6, GL-INM-9, GL-MAM-00, GL-MAM-6, GL-MAM-7, GL-MAN-7, GL-MDO-8, GL-MDO-9, GL-MOC-7, GL-MOC-8, GL-MST-10, GL-PCF-00, GL-PCF-6,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153" spans="1:3" ht="315" x14ac:dyDescent="0.25">
      <c r="A153" s="61" t="str">
        <f>'5. Données salariales brutes'!A153</f>
        <v>ED-EST-03 (EE 3)</v>
      </c>
      <c r="B153" s="130" t="str" cm="1">
        <f t="array" ref="B153">_xlfn.TEXTJOIN(", ", TRUE, _xlfn._xlws.FILTER('5. Données salariales brutes'!$A$2:$A$1297, ('5. Données salariales brutes'!$C$2:$C$1297 &lt; '5. Données salariales brutes'!D153) * ('5. Données salariales brutes'!$C$2:$C$1297 &gt;= '5. Données salariales brutes'!C153) * ('5. Données salariales brutes'!$A$2:$A$1297 &lt;&gt; '5. Données salariales brutes'!A153),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153" s="129" t="str" cm="1">
        <f t="array" ref="C153">_xlfn.TEXTJOIN(", ",TRUE,_xlfn._xlws.FILTER('5. Données salariales brutes'!$A$2:$A$1297,('5. Données salariales brutes'!$C$2:$C$1297 &gt;'5. Données salariales brutes'!E153)*('5. Données salariales brutes'!$C$2:$C$1297 &lt;'5. Données salariales brutes'!C153),"No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GL-INM-11, GL-MAM-8, GL-MAN-8, GL-MDO-9, GL-MDO-10, GL-MOC-8,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154" spans="1:3" ht="315" x14ac:dyDescent="0.25">
      <c r="A154" s="61" t="str">
        <f>'5. Données salariales brutes'!A154</f>
        <v>ED-EST-03 (EE 4)</v>
      </c>
      <c r="B154" s="130" t="str" cm="1">
        <f t="array" ref="B154">_xlfn.TEXTJOIN(", ", TRUE, _xlfn._xlws.FILTER('5. Données salariales brutes'!$A$2:$A$1297, ('5. Données salariales brutes'!$C$2:$C$1297 &lt; '5. Données salariales brutes'!D154) * ('5. Données salariales brutes'!$C$2:$C$1297 &gt;= '5. Données salariales brutes'!C154) * ('5. Données salariales brutes'!$A$2:$A$1297 &lt;&gt; '5. Données salariales brutes'!A154), "No matches"))</f>
        <v>AG-01, BI-01, CH-01, CR-07, DD-06, ED-EST-01 (EE 8), ED-EST-02 (EE 7) ,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GL-MOC-11, GL-MOC-12, GL-MST-14, GL-PCF-9, GL-PCF-10, GL-PIP-10, GL-PRW-11, GL-SMW-8, GL-VHE-9,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154" s="129" t="str" cm="1">
        <f t="array" ref="C154">_xlfn.TEXTJOIN(", ",TRUE,_xlfn._xlws.FILTER('5. Données salariales brutes'!$A$2:$A$1297,('5. Données salariales brutes'!$C$2:$C$1297 &gt;'5. Données salariales brutes'!E154)*('5. Données salariales brutes'!$C$2:$C$1297 &lt;'5. Données salariales brutes'!C154),"No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155" spans="1:3" ht="300" x14ac:dyDescent="0.25">
      <c r="A155" s="61" t="str">
        <f>'5. Données salariales brutes'!A155</f>
        <v>ED-EST-03 (EE 5)</v>
      </c>
      <c r="B155" s="130" t="str" cm="1">
        <f t="array" ref="B155">_xlfn.TEXTJOIN(", ", TRUE, _xlfn._xlws.FILTER('5. Données salariales brutes'!$A$2:$A$1297, ('5. Données salariales brutes'!$C$2:$C$1297 &lt; '5. Données salariales brutes'!D155) * ('5. Données salariales brutes'!$C$2:$C$1297 &gt;= '5. Données salariales brutes'!C155) * ('5. Données salariales brutes'!$A$2:$A$1297 &lt;&gt; '5. Données salariales brutes'!A155),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7), SW-SCW-01, WP-03</v>
      </c>
      <c r="C155" s="129" t="str" cm="1">
        <f t="array" ref="C155">_xlfn.TEXTJOIN(", ",TRUE,_xlfn._xlws.FILTER('5. Données salariales brutes'!$A$2:$A$1297,('5. Données salariales brutes'!$C$2:$C$1297 &gt;'5. Données salariales brutes'!E155)*('5. Données salariales brutes'!$C$2:$C$1297 &lt;'5. Données salariales brutes'!C155),"No matches"))</f>
        <v>DD-06, DS-1,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6), SR-W (Groupe salarial 9) APC-8, SR-W (Groupe salarial 9) APD-10, SW-CHA-01, TI-04, WP-02</v>
      </c>
    </row>
    <row r="156" spans="1:3" ht="270" x14ac:dyDescent="0.25">
      <c r="A156" s="61" t="str">
        <f>'5. Données salariales brutes'!A156</f>
        <v>ED-EST-03 (EE 6)</v>
      </c>
      <c r="B156" s="130" t="str" cm="1">
        <f t="array" ref="B156">_xlfn.TEXTJOIN(", ", TRUE, _xlfn._xlws.FILTER('5. Données salariales brutes'!$A$2:$A$1297, ('5. Données salariales brutes'!$C$2:$C$1297 &lt; '5. Données salariales brutes'!D156) * ('5. Données salariales brutes'!$C$2:$C$1297 &gt;= '5. Données salariales brutes'!C156) * ('5. Données salariales brutes'!$A$2:$A$1297 &lt;&gt; '5. Données salariales brutes'!A156), "No matches"))</f>
        <v>AI-01, AR-02, CO-01,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SR-W (Groupe salarial 7), SR-W (Groupe salarial 8), SW-SCW-02, TI-05, UT-1, WP-03</v>
      </c>
      <c r="C156" s="129" t="str" cm="1">
        <f t="array" ref="C156">_xlfn.TEXTJOIN(", ",TRUE,_xlfn._xlws.FILTER('5. Données salariales brutes'!$A$2:$A$1297,('5. Données salariales brutes'!$C$2:$C$1297 &gt;'5. Données salariales brutes'!E156)*('5. Données salariales brutes'!$C$2:$C$1297 &lt;'5. Données salariales brutes'!C156),"No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SR-E (APA), SR-E (APB), SR-W (Groupe salarial 6), SW-SCW-01</v>
      </c>
    </row>
    <row r="157" spans="1:3" ht="255" x14ac:dyDescent="0.25">
      <c r="A157" s="61" t="str">
        <f>'5. Données salariales brutes'!A157</f>
        <v>ED-EST-03 (EE 7)</v>
      </c>
      <c r="B157" s="130" t="str" cm="1">
        <f t="array" ref="B157">_xlfn.TEXTJOIN(", ", TRUE, _xlfn._xlws.FILTER('5. Données salariales brutes'!$A$2:$A$1297, ('5. Données salariales brutes'!$C$2:$C$1297 &lt; '5. Données salariales brutes'!D157) * ('5. Données salariales brutes'!$C$2:$C$1297 &gt;= '5. Données salariales brutes'!C157) * ('5. Données salariales brutes'!$A$2:$A$1297 &lt;&gt; '5. Données salariales brutes'!A157), "No matches"))</f>
        <v>AR-02, CT-FIN-01 , CT-EAV-01 , CT-IAU-01 , CX-1, DD-08, EC-04, ED-EDS-01, ED-EST-03 (EE 8), ED-EST-04 (EE 5), ED-EST-05 (EE 3), ED-EST-05 (EE 4),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 UT-1</v>
      </c>
      <c r="C157" s="129" t="str" cm="1">
        <f t="array" ref="C157">_xlfn.TEXTJOIN(", ",TRUE,_xlfn._xlws.FILTER('5. Données salariales brutes'!$A$2:$A$1297,('5. Données salariales brutes'!$C$2:$C$1297 &gt;'5. Données salariales brutes'!E157)*('5. Données salariales brutes'!$C$2:$C$1297 &lt;'5. Données salariales brutes'!C157),"No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WP-03</v>
      </c>
    </row>
    <row r="158" spans="1:3" ht="255" x14ac:dyDescent="0.25">
      <c r="A158" s="61" t="str">
        <f>'5. Données salariales brutes'!A158</f>
        <v>ED-EST-03 (EE 8)</v>
      </c>
      <c r="B158" s="130" t="str" cm="1">
        <f t="array" ref="B158">_xlfn.TEXTJOIN(", ", TRUE, _xlfn._xlws.FILTER('5. Données salariales brutes'!$A$2:$A$1297, ('5. Données salariales brutes'!$C$2:$C$1297 &lt; '5. Données salariales brutes'!D158) * ('5. Données salariales brutes'!$C$2:$C$1297 &gt;= '5. Données salariales brutes'!C158) * ('5. Données salariales brutes'!$A$2:$A$1297 &lt;&gt; '5. Données salariales brutes'!A158), "No matches"))</f>
        <v>AG-02, AI-02, BI-02, CH-02, CX-1, DD-08, DD-09, EC-04, ED-EDS-02,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PR(S)-03, SO-FLP-03, SO-MAO-04, SO-RAD-02, SR-E (Groupe salarial 5), SR-E (Groupe salarial 6), SW-SCW-03, TI-06, TI-05 Aviation, TR-02</v>
      </c>
      <c r="C158" s="129" t="str" cm="1">
        <f t="array" ref="C158">_xlfn.TEXTJOIN(", ",TRUE,_xlfn._xlws.FILTER('5. Données salariales brutes'!$A$2:$A$1297,('5. Données salariales brutes'!$C$2:$C$1297 &gt;'5. Données salariales brutes'!E158)*('5. Données salariales brutes'!$C$2:$C$1297 &lt;'5. Données salariales brutes'!C158),"No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(Groupe salarial 4 MDO-5), SR-W (Groupe salarial 8), SR-W (Groupe salarial 11), SW-SCW-02, SW-CHA-02, UT-1</v>
      </c>
    </row>
    <row r="159" spans="1:3" ht="225" x14ac:dyDescent="0.25">
      <c r="A159" s="61" t="str">
        <f>'5. Données salariales brutes'!A159</f>
        <v>ED-EST-03 (EE 9)</v>
      </c>
      <c r="B159" s="130" t="str" cm="1">
        <f t="array" ref="B159">_xlfn.TEXTJOIN(", ", TRUE, _xlfn._xlws.FILTER('5. Données salariales brutes'!$A$2:$A$1297, ('5. Données salariales brutes'!$C$2:$C$1297 &lt; '5. Données salariales brutes'!D159) * ('5. Données salariales brutes'!$C$2:$C$1297 &gt;= '5. Données salariales brutes'!C159) * ('5. Données salariales brutes'!$A$2:$A$1297 &lt;&gt; '5. Données salariales brutes'!A159), "No matches"))</f>
        <v>AG-02, AI-02, AS-05, BI-02, CH-02, CX-2, DD-09, ED-EDS-02, ED-EST-04 (EE 7), ED-EST-05 (EE 5), ED-EST-06 (EE 4), ED-EST-06 Maritimes (EE 10), ED-EST-06 Québec (EE 11), ED-EST-06 Québec (EE 12), ED-EST-06 Ontario (EE 8), ED-EST-04 Manitoba (EE 10), ED-EST-05 Manitoba (EE 9), ED-EST-06 Manitoba (EE 7), ED-EST-06 Manitoba (EE 8), ED-EST-05 Saskatchewan (EE 10), ED-EST-06 Saskatchewan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SW-SCW-03, SW-SCW-01 Travailleurs du service social clinique, TI-06, TI-05 Marine, VM-1, WP-04</v>
      </c>
      <c r="C159" s="129" t="str" cm="1">
        <f t="array" ref="C159">_xlfn.TEXTJOIN(", ",TRUE,_xlfn._xlws.FILTER('5. Données salariales brutes'!$A$2:$A$1297,('5. Données salariales brutes'!$C$2:$C$1297 &gt;'5. Données salariales brutes'!E159)*('5. Données salariales brutes'!$C$2:$C$1297 &lt;'5. Données salariales brutes'!C159),"No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5),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row>
    <row r="160" spans="1:3" ht="300" x14ac:dyDescent="0.25">
      <c r="A160" s="61" t="str">
        <f>'5. Données salariales brutes'!A160</f>
        <v>ED-EST-04 (EE 1)</v>
      </c>
      <c r="B160" s="130" t="str" cm="1">
        <f t="array" ref="B160">_xlfn.TEXTJOIN(", ", TRUE, _xlfn._xlws.FILTER('5. Données salariales brutes'!$A$2:$A$1297, ('5. Données salariales brutes'!$C$2:$C$1297 &lt; '5. Données salariales brutes'!D160) * ('5. Données salariales brutes'!$C$2:$C$1297 &gt;= '5. Données salariales brutes'!C160) * ('5. Données salariales brutes'!$A$2:$A$1297 &lt;&gt; '5. Données salariales brutes'!A160),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c r="C160" s="129" t="str" cm="1">
        <f t="array" ref="C160">_xlfn.TEXTJOIN(", ",TRUE,_xlfn._xlws.FILTER('5. Données salariales brutes'!$A$2:$A$1297,('5. Données salariales brutes'!$C$2:$C$1297 &gt;'5. Données salariales brutes'!E160)*('5. Données salariales brutes'!$C$2:$C$1297 &lt;'5. Données salariales brutes'!C160),"No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5),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-11, GL-ELE -12, GL-GHW-7, GL-GHW-8, GL-INM-10, GL-INM-11, GL-MAM-8, GL-MAM-9, GL-MAN-8, GL-MAN-9, GL-MDO-10, GL-MDO-11, GL-MOC-9, GL-MOC-10,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ST-COR-2, TR-01</v>
      </c>
    </row>
    <row r="161" spans="1:3" ht="300" x14ac:dyDescent="0.25">
      <c r="A161" s="61" t="str">
        <f>'5. Données salariales brutes'!A161</f>
        <v>ED-EST-04 (EE 2)</v>
      </c>
      <c r="B161" s="130" t="str" cm="1">
        <f t="array" ref="B161">_xlfn.TEXTJOIN(", ", TRUE, _xlfn._xlws.FILTER('5. Données salariales brutes'!$A$2:$A$1297, ('5. Données salariales brutes'!$C$2:$C$1297 &lt; '5. Données salariales brutes'!D161) * ('5. Données salariales brutes'!$C$2:$C$1297 &gt;= '5. Données salariales brutes'!C161) * ('5. Données salariales brutes'!$A$2:$A$1297 &lt;&gt; '5. Données salariales brutes'!A161), "No matches"))</f>
        <v>AG-01, AS-04, BI-01, CH-01, CR-07, DA-CON-7, DD-06, ED-EST-01 (EE 8), ED-EST-02 (EE 7) , ED-EST-02 (EE 8), ED-EST-03 (EE 5),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(utilisation de matériel et métier spécialisés), SO-FLP-01, SO-MAO-01, SR-E (Groupe salarial 3 MDO-4), SR-W (Groupe salarial 6), SW-SCW-01, SW-CHA-01</v>
      </c>
      <c r="C161" s="129" t="str" cm="1">
        <f t="array" ref="C161">_xlfn.TEXTJOIN(", ",TRUE,_xlfn._xlws.FILTER('5. Données salariales brutes'!$A$2:$A$1297,('5. Données salariales brutes'!$C$2:$C$1297 &gt;'5. Données salariales brutes'!E161)*('5. Données salariales brutes'!$C$2:$C$1297 &lt;'5. Données salariales brutes'!C161),"No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GL-GHW-8, GL-GHW-10, GL-GHW-11, GL-INM-12, GL-INM-13, GL-MAM-9, GL-MAM-10, GL-MAN-10, GL-MDO-11, GL-MDO-12, GL-MOC-10, GL-MOC-11, GL-MST-13, GL-MST-14, GL-PCF-8, GL-PCF-9, GL-PIP-9, GL-PRW-10, GL-SMW-00, GL-SMW-8, GL-VHE-8, GL-VHE-9, GL-WOW-10, GS-08, HP-03, HR-01, HS-HDO-07,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162" spans="1:3" ht="300" x14ac:dyDescent="0.25">
      <c r="A162" s="61" t="str">
        <f>'5. Données salariales brutes'!A162</f>
        <v>ED-EST-04 (EE 3)</v>
      </c>
      <c r="B162" s="130" t="str" cm="1">
        <f t="array" ref="B162">_xlfn.TEXTJOIN(", ", TRUE, _xlfn._xlws.FILTER('5. Données salariales brutes'!$A$2:$A$1297, ('5. Données salariales brutes'!$C$2:$C$1297 &lt; '5. Données salariales brutes'!D162) * ('5. Données salariales brutes'!$C$2:$C$1297 &gt;= '5. Données salariales brutes'!C162) * ('5. Données salariales brutes'!$A$2:$A$1297 &lt;&gt; '5. Données salariales brutes'!A162),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c r="C162" s="129" t="str" cm="1">
        <f t="array" ref="C162">_xlfn.TEXTJOIN(", ",TRUE,_xlfn._xlws.FILTER('5. Données salariales brutes'!$A$2:$A$1297,('5. Données salariales brutes'!$C$2:$C$1297 &gt;'5. Données salariales brutes'!E162)*('5. Données salariales brutes'!$C$2:$C$1297 &lt;'5. Données salariales brutes'!C162),"No matches"))</f>
        <v>AG-01, BI-01, CH-01, CR-07, DA-CON-7,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163" spans="1:3" ht="315" x14ac:dyDescent="0.25">
      <c r="A163" s="61" t="str">
        <f>'5. Données salariales brutes'!A163</f>
        <v>ED-EST-04 (EE 4)</v>
      </c>
      <c r="B163" s="130" t="str" cm="1">
        <f t="array" ref="B163">_xlfn.TEXTJOIN(", ", TRUE, _xlfn._xlws.FILTER('5. Données salariales brutes'!$A$2:$A$1297, ('5. Données salariales brutes'!$C$2:$C$1297 &lt; '5. Données salariales brutes'!D163) * ('5. Données salariales brutes'!$C$2:$C$1297 &gt;= '5. Données salariales brutes'!C163) * ('5. Données salariales brutes'!$A$2:$A$1297 &lt;&gt; '5. Données salariales brutes'!A163), "No matches"))</f>
        <v>AR-02, CO-01, CT-FIN-01 , CT-EAV-01 , CT-IAU-01 , DA-CON-8, DD-07, ED-EDS-01, ED-EST-03 (EE 7), ED-EST-04 (EE 5), ED-EST-05 (EE 3), ED-EST-06 (EE 1),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ED-EST-06 Manitoba (EE 5),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(Groupe salarial 4 MDO-5), SR-W (Groupe salarial 8), SR-W (Groupe salarial 11), SW-SCW-02, SW-CHA-02, UT-1</v>
      </c>
      <c r="C163" s="129" t="str" cm="1">
        <f t="array" ref="C163">_xlfn.TEXTJOIN(", ",TRUE,_xlfn._xlws.FILTER('5. Données salariales brutes'!$A$2:$A$1297,('5. Données salariales brutes'!$C$2:$C$1297 &gt;'5. Données salariales brutes'!E163)*('5. Données salariales brutes'!$C$2:$C$1297 &lt;'5. Données salariales brutes'!C163),"No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ED-EST-06 Québec (EE 8), ED-EST-03 Ontario (EE 10), ED-EST-04 Ontario (EE 7), ED-EST-04 Ontario (EE 8), ED-EST-05 Ontario (EE 6),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164" spans="1:3" ht="255" x14ac:dyDescent="0.25">
      <c r="A164" s="61" t="str">
        <f>'5. Données salariales brutes'!A164</f>
        <v>ED-EST-04 (EE 5)</v>
      </c>
      <c r="B164" s="130" t="str" cm="1">
        <f t="array" ref="B164">_xlfn.TEXTJOIN(", ", TRUE, _xlfn._xlws.FILTER('5. Données salariales brutes'!$A$2:$A$1297, ('5. Données salariales brutes'!$C$2:$C$1297 &lt; '5. Données salariales brutes'!D164) * ('5. Données salariales brutes'!$C$2:$C$1297 &gt;= '5. Données salariales brutes'!C164) * ('5. Données salariales brutes'!$A$2:$A$1297 &lt;&gt; '5. Données salariales brutes'!A164), "No matches"))</f>
        <v>CX-1, DD-08, EC-04, ED-EST-03 (EE 8), ED-EST-03 (EE 9), ED-EST-04 (EE 6), ED-EST-05 (EE 4), ED-EST-06 (EE 2), ED-EST-06 (EE 3),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c r="C164" s="129" t="str" cm="1">
        <f t="array" ref="C164">_xlfn.TEXTJOIN(", ",TRUE,_xlfn._xlws.FILTER('5. Données salariales brutes'!$A$2:$A$1297,('5. Données salariales brutes'!$C$2:$C$1297 &gt;'5. Données salariales brutes'!E164)*('5. Données salariales brutes'!$C$2:$C$1297 &lt;'5. Données salariales brutes'!C164),"No matches"))</f>
        <v>AR-02, CO-01, CT-FIN-01 , CT-EAV-01 , CT-IAU-01 , DA-CON-8, DA-PRO-7, DD-07, ED-EDS-01, ED-EST-02 (EE 9), ED-EST-03 (EE 7), ED-EST-04 (EE 4), ED-EST-05 (EE 2), ED-EST-05 (EE 3), ED-EST-06 (EE 1), ED-EST-05 Maritimes (EE 8), ED-EST-05 Maritimes (EE 9),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GL-PRW-13, GL-PRW-14, GL-SMW-10, GL-SMW-11, GL-VHE-11, GL-VHE-12, GL-WOW-14, GS-10, GS-11, HP-04, HR-02, HS-HDO-09, IT-01, LS-01, LS-02, MT-02, NU-CHN-1, NU-HOS-1, OM-03, PE-02, PG-03, PI-05-CGC, PR(S)-02, SC-7 (utilisation de matériel et métier spécialisés), SE-RES-1, SG-PAT-02, SG-SRE-02, SO-FLP-02, SO-MAO-02, SO-RAD-01, SR-W (Groupe salarial 8), SW-SCW-02, TI-05, UT-1, WP-03</v>
      </c>
    </row>
    <row r="165" spans="1:3" s="34" customFormat="1" ht="240" x14ac:dyDescent="0.25">
      <c r="A165" s="61" t="str">
        <f>'5. Données salariales brutes'!A165</f>
        <v>ED-EST-04 (EE 6)</v>
      </c>
      <c r="B165" s="130" t="str" cm="1">
        <f t="array" ref="B165">_xlfn.TEXTJOIN(", ", TRUE, _xlfn._xlws.FILTER('5. Données salariales brutes'!$A$2:$A$1297, ('5. Données salariales brutes'!$C$2:$C$1297 &lt; '5. Données salariales brutes'!D165) * ('5. Données salariales brutes'!$C$2:$C$1297 &gt;= '5. Données salariales brutes'!C165) * ('5. Données salariales brutes'!$A$2:$A$1297 &lt;&gt; '5. Données salariales brutes'!A165), "No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GS-13, HP-06, HR-03, HS-PHS-10, IS-04 , LP-00, MA-03, ND-DIT-1, ND-HME-1, OM-04, PC-02, PE-03, PI-06-CGC, PM-05 , PM-MCO-01, PR(S)-03, RO-05, SO-FLP-03, SO-MAO-04, SO-RAD-03, SR-E (Groupe salarial 6), SR-E (Groupe salarial 7), SR-E (Groupe salarial 8), SW-SCW-03, TI-06, TI-05 Marine, WP-04</v>
      </c>
      <c r="C165" s="129" t="str" cm="1">
        <f t="array" ref="C165">_xlfn.TEXTJOIN(", ",TRUE,_xlfn._xlws.FILTER('5. Données salariales brutes'!$A$2:$A$1297,('5. Données salariales brutes'!$C$2:$C$1297 &gt;'5. Données salariales brutes'!E165)*('5. Données salariales brutes'!$C$2:$C$1297 &lt;'5. Données salariales brutes'!C165),"No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MT-02, NU-CHN-1, NU-HOS-1, PI-05-CGC, PO-IMA-03, PO-LES-TO-03, PO-LES-IM-03, PO-TCO-03, RO-04, SE-RES-1, SO-FLP-02, SO-MAO-03, SO-RAD-01, SO-RAD-02, SR-E (Groupe salarial 4 MDO-5), SR-E (Groupe salarial 5), SR-W (Groupe salarial 11), SW-CHA-02, TI-05 Aviation, TR-02</v>
      </c>
    </row>
    <row r="166" spans="1:3" s="34" customFormat="1" ht="195" x14ac:dyDescent="0.25">
      <c r="A166" s="61" t="str">
        <f>'5. Données salariales brutes'!A166</f>
        <v>ED-EST-04 (EE 7)</v>
      </c>
      <c r="B166" s="130" t="str" cm="1">
        <f t="array" ref="B166">_xlfn.TEXTJOIN(", ", TRUE, _xlfn._xlws.FILTER('5. Données salariales brutes'!$A$2:$A$1297, ('5. Données salariales brutes'!$C$2:$C$1297 &lt; '5. Données salariales brutes'!D166) * ('5. Données salariales brutes'!$C$2:$C$1297 &gt;= '5. Données salariales brutes'!C166) * ('5. Données salariales brutes'!$A$2:$A$1297 &lt;&gt; '5. Données salariales brutes'!A166), "No matches"))</f>
        <v>AS-05, CT-EAV-02 , CT-IAU-02, CX-2, DS-3,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ED-EST-06 Colombie-Britannique (EE 9), ED-EST-06 Colombie-Britannique (EE 10), FB-3, FB-4, FR-2, FS-01,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166" s="129" t="str" cm="1">
        <f t="array" ref="C166">_xlfn.TEXTJOIN(", ",TRUE,_xlfn._xlws.FILTER('5. Données salariales brutes'!$A$2:$A$1297,('5. Données salariales brutes'!$C$2:$C$1297 &gt;'5. Données salariales brutes'!E166)*('5. Données salariales brutes'!$C$2:$C$1297 &lt;'5. Données salariales brutes'!C166),"No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EU-PEI-2, FO-01, FR-1, GL-COI-14, GL-EIM-14, GL-PCF-14, GL-PIP-14, GL-SMW-13, GL-SMW-14, GL-VHE-14, GS-12, GS-13, HP-05, HS-PHS-10, MA-03, ND-DIT-1, ND-HME-1, PC-02, PE-03, PR(S)-03, SO-FLP-03, SO-MAO-04, SO-RAD-02, SR-E (Groupe salarial 5), SR-E (Groupe salarial 6), SR-E (Groupe salarial 7), SW-SCW-03, TI-06, TI-05 Aviation, TR-02</v>
      </c>
    </row>
    <row r="167" spans="1:3" s="34" customFormat="1" ht="195" x14ac:dyDescent="0.25">
      <c r="A167" s="61" t="str">
        <f>'5. Données salariales brutes'!A167</f>
        <v>ED-EST-04 (EE 8)</v>
      </c>
      <c r="B167" s="130" t="str" cm="1">
        <f t="array" ref="B167">_xlfn.TEXTJOIN(", ", TRUE, _xlfn._xlws.FILTER('5. Données salariales brutes'!$A$2:$A$1297, ('5. Données salariales brutes'!$C$2:$C$1297 &lt; '5. Données salariales brutes'!D167) * ('5. Données salariales brutes'!$C$2:$C$1297 &gt;= '5. Données salariales brutes'!C167) * ('5. Données salariales brutes'!$A$2:$A$1297 &lt;&gt; '5. Données salariales brutes'!A167), "No matches"))</f>
        <v>AR-03, CT-FIN-02 , CT-EAV-02 , CT-IAU-02, CX-3, DS-3, ED-EDS-03,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GT-06, HP-07, LS-03, ND-DIT-2, ND-HME-2, NU-CHN-2, NU-CHN-3, NU-HOS-2, NU-HOS-3, PE-04, PI-07-CGC, SG-PAT-03, SO-FLP-04, SO-MAO-05, SO-MAO-06, SR-E (Groupe salarial 11), SR-E (Groupe salarial 12), SW-SCW-02 Travailleurs du service social clinique, SW-CHA-03, TI-07</v>
      </c>
      <c r="C167" s="129" t="str" cm="1">
        <f t="array" ref="C167">_xlfn.TEXTJOIN(", ",TRUE,_xlfn._xlws.FILTER('5. Données salariales brutes'!$A$2:$A$1297,('5. Données salariales brutes'!$C$2:$C$1297 &gt;'5. Données salariales brutes'!E167)*('5. Données salariales brutes'!$C$2:$C$1297 &lt;'5. Données salariales brutes'!C167),"No matches"))</f>
        <v>AG-02, AI-02, AS-05, BI-02, CH-02, CX-2, DD-09, ED-EDS-02, ED-EST-04 (EE 7), ED-EST-05 (EE 5), ED-EST-06 (EE 4), ED-EST-06 Maritimes (EE 10), ED-EST-06 Québec (EE 11), ED-EST-06 Québec (EE 12), ED-EST-06 Ontario (EE 8), ED-EST-04 Manitoba (EE 10), ED-EST-05 Manitoba (EE 9), ED-EST-05 Manitoba (EE 10), ED-EST-06 Manitoba (EE 7), ED-EST-06 Manitoba (EE 8), ED-EST-05 Saskatchewan (EE 10), ED-EST-06 Saskatchewan (EE 9), ED-EST-06 Saskatchewan (EE 10),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168" spans="1:3" s="34" customFormat="1" ht="135" x14ac:dyDescent="0.25">
      <c r="A168" s="61" t="str">
        <f>'5. Données salariales brutes'!A168</f>
        <v>ED-EST-04 (EE 9)</v>
      </c>
      <c r="B168" s="130" t="str" cm="1">
        <f t="array" ref="B168">_xlfn.TEXTJOIN(", ", TRUE, _xlfn._xlws.FILTER('5. Données salariales brutes'!$A$2:$A$1297, ('5. Données salariales brutes'!$C$2:$C$1297 &lt; '5. Données salariales brutes'!D168) * ('5. Données salariales brutes'!$C$2:$C$1297 &gt;= '5. Données salariales brutes'!C168) * ('5. Données salariales brutes'!$A$2:$A$1297 &lt;&gt; '5. Données salariales brutes'!A168), "No matches"))</f>
        <v>AI-03, AR-03, AS-06, CT-FIN-02 , CX-3, EC-05, ED-EDS-04, ED-EST-04 (EE 10), ED-EST-05 (EE 7), ED-EST-05 (EE 8), ED-EST-06 (EE 6), ED-EST-06 (EE 7), ED-EST-06 Ontario (EE 10), ED-EST-06 Manitoba (EE 10), ED-EST-06 Colombie-Britannique (EE 11), EL-06, FO-02, FR-4, HP-07, IS-05 , LS-04, MA-04, MT-03, ND-HME-2, NU-CHN-4, NU-HOS-4, OM-05, OP-1, PE-04, PI-07-CGC, PR(S)-04, RO-06, SG-SRE-04, SO-FLP-05, SO-MAO-06, SO-MAO-07, SW-SCW-03 Travailleurs du service social clinique, TI-07, TI-06 Sécurité ferroviaire, TR-03, UT-2</v>
      </c>
      <c r="C168" s="129" t="str" cm="1">
        <f t="array" ref="C168">_xlfn.TEXTJOIN(", ",TRUE,_xlfn._xlws.FILTER('5. Données salariales brutes'!$A$2:$A$1297,('5. Données salariales brutes'!$C$2:$C$1297 &gt;'5. Données salariales brutes'!E168)*('5. Données salariales brutes'!$C$2:$C$1297 &lt;'5. Données salariales brutes'!C168),"No matches"))</f>
        <v>AS-05, CT-EAV-02 , CT-IAU-02, DS-3, ED-EDS-03, ED-EST-04 (EE 8), ED-EST-05 (EE 6), ED-EST-06 (EE 5),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FR-3, GT-06, HR-03,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row>
    <row r="169" spans="1:3" s="34" customFormat="1" ht="90" x14ac:dyDescent="0.25">
      <c r="A169" s="61" t="str">
        <f>'5. Données salariales brutes'!A169</f>
        <v>ED-EST-04 (EE 10)</v>
      </c>
      <c r="B169" s="130" t="str" cm="1">
        <f t="array" ref="B169">_xlfn.TEXTJOIN(", ", TRUE, _xlfn._xlws.FILTER('5. Données salariales brutes'!$A$2:$A$1297, ('5. Données salariales brutes'!$C$2:$C$1297 &lt; '5. Données salariales brutes'!D169) * ('5. Données salariales brutes'!$C$2:$C$1297 &gt;= '5. Données salariales brutes'!C169) * ('5. Données salariales brutes'!$A$2:$A$1297 &lt;&gt; '5. Données salariales brutes'!A169), "No matches"))</f>
        <v>AG-03, AS-06, BI-03, CH-03, CT-EAV-03 , CT-IAU-03, EC-05, ED-EDS-04, ED-EST-05 (EE 8), ED-EST-05 (EE 9), ED-EST-06 (EE 7), ED-EST-06 (EE 8), EG-07, EL-07, FB-5, FO-02, FR-4, HP-08, IS-05 , LS-04, MA-04, MT-04, ND-ADV-2, ND-DIT-3, NU-CHN-4, NU-HOS-4, OM-05, OP-2, PC-03, RO-06, SG-SRE-04, SO-FLP-05, SO-MAO-07, TI-06 Aviation, TI-06 Marine, TI-06 Sécurité ferroviaire, TR-03, UT-2, WP-05</v>
      </c>
      <c r="C169" s="129" t="str" cm="1">
        <f t="array" ref="C169">_xlfn.TEXTJOIN(", ",TRUE,_xlfn._xlws.FILTER('5. Données salariales brutes'!$A$2:$A$1297,('5. Données salariales brutes'!$C$2:$C$1297 &gt;'5. Données salariales brutes'!E169)*('5. Données salariales brutes'!$C$2:$C$1297 &lt;'5. Données salariales brutes'!C169),"No matches"))</f>
        <v>AI-03, AR-03, CT-FIN-02 , CX-3, DS-3, ED-EDS-03, ED-EST-04 (EE 9), ED-EST-05 (EE 7), ED-EST-06 (EE 5), ED-EST-06 (EE 6), ED-EST-06 Ontario (EE 10), ED-EST-06 Manitoba (EE 9), ED-EST-06 Manitoba (EE 10), ED-EST-05 Colombie-Britannique (EE 11), ED-EST-06 Colombie-Britannique (EE 10), ED-EST-06 Colombie-Britannique (EE 11), EG-06, EL-06, FB-4, FR-3, HP-07, MT-03, ND-DIT-2, ND-HME-2, NU-CHN-3, NU-HOS-3, OP-1, PE-04, PI-07-CGC, PR(S)-04, SG-PAT-03, SO-MAO-05, SO-MAO-06, SR-E (Groupe salarial 11), SR-E (Groupe salarial 12), SW-SCW-03 Travailleurs du service social clinique, SW-CHA-03, TI-07</v>
      </c>
    </row>
    <row r="170" spans="1:3" s="34" customFormat="1" ht="285" x14ac:dyDescent="0.25">
      <c r="A170" s="61" t="str">
        <f>'5. Données salariales brutes'!A170</f>
        <v>ED-EST-05 (EE 1)</v>
      </c>
      <c r="B170" s="130" t="str" cm="1">
        <f t="array" ref="B170">_xlfn.TEXTJOIN(", ", TRUE, _xlfn._xlws.FILTER('5. Données salariales brutes'!$A$2:$A$1297, ('5. Données salariales brutes'!$C$2:$C$1297 &lt; '5. Données salariales brutes'!D170) * ('5. Données salariales brutes'!$C$2:$C$1297 &gt;= '5. Données salariales brutes'!C170) * ('5. Données salariales brutes'!$A$2:$A$1297 &lt;&gt; '5. Données salariales brutes'!A170), "No matches"))</f>
        <v>AG-01, AI-01, AS-04, BI-01, CH-01, CR-07, DA-CON-7, DA-PRO-7, DS-2, EC-03, ED-EST-02 (EE 8), ED-EST-02 (EE 9), ED-EST-03 (EE 5), ED-EST-03 (EE 6), ED-EST-04 (EE 3),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9), ED-LAT-03 (EE 10), ED-LAT-04 (EE 8),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c r="C170" s="129" t="str" cm="1">
        <f t="array" ref="C170">_xlfn.TEXTJOIN(", ",TRUE,_xlfn._xlws.FILTER('5. Données salariales brutes'!$A$2:$A$1297,('5. Données salariales brutes'!$C$2:$C$1297 &gt;'5. Données salariales brutes'!E170)*('5. Données salariales brutes'!$C$2:$C$1297 &lt;'5. Données salariales brutes'!C170),"No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ED-LAT-04 (EE 6), ED-LAT-04 (EE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171" spans="1:3" s="34" customFormat="1" ht="285" x14ac:dyDescent="0.25">
      <c r="A171" s="61" t="str">
        <f>'5. Données salariales brutes'!A171</f>
        <v>ED-EST-05 (EE 2)</v>
      </c>
      <c r="B171" s="130" t="str" cm="1">
        <f t="array" ref="B171">_xlfn.TEXTJOIN(", ", TRUE, _xlfn._xlws.FILTER('5. Données salariales brutes'!$A$2:$A$1297, ('5. Données salariales brutes'!$C$2:$C$1297 &lt; '5. Données salariales brutes'!D171) * ('5. Données salariales brutes'!$C$2:$C$1297 &gt;= '5. Données salariales brutes'!C171) * ('5. Données salariales brutes'!$A$2:$A$1297 &lt;&gt; '5. Données salariales brutes'!A171), "No matches"))</f>
        <v>AR-02, CO-01, CT-FIN-01 , CT-EAV-01 , CT-IAU-01 , DA-CON-8, DD-07, ED-EDS-01, ED-EST-02 (EE 9), ED-EST-03 (EE 7), ED-EST-04 (EE 4), ED-EST-05 (EE 3), ED-EST-06 (EE 1), ED-EST-05 Maritimes (EE 8),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GL-VHE-11, GL-VHE-12, GL-WOW-14, GS-10, HP-04, HR-02, HS-HDO-09, IT-01, LS-01, LS-02, MT-02, NU-CHN-1, NU-HOS-1, OM-03, PE-02, PG-03, PR(S)-02, SC-7 (utilisation de matériel et métier spécialisés), SE-RES-1, SG-PAT-02, SG-SRE-02, SO-FLP-02, SO-MAO-02, SO-RAD-01, SR-W (Groupe salarial 8), SW-SCW-02, TI-05, UT-1, WP-03</v>
      </c>
      <c r="C171" s="129" t="str" cm="1">
        <f t="array" ref="C171">_xlfn.TEXTJOIN(", ",TRUE,_xlfn._xlws.FILTER('5. Données salariales brutes'!$A$2:$A$1297,('5. Données salariales brutes'!$C$2:$C$1297 &gt;'5. Données salariales brutes'!E171)*('5. Données salariales brutes'!$C$2:$C$1297 &lt;'5. Données salariales brutes'!C171),"No matches"))</f>
        <v>AG-01, AI-01, AS-04, BI-01, CH-01, CR-07, DA-CON-7, DA-PRO-7,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172" spans="1:3" s="34" customFormat="1" ht="285" x14ac:dyDescent="0.25">
      <c r="A172" s="61" t="str">
        <f>'5. Données salariales brutes'!A172</f>
        <v>ED-EST-05 (EE 3)</v>
      </c>
      <c r="B172" s="130" t="str" cm="1">
        <f t="array" ref="B172">_xlfn.TEXTJOIN(", ", TRUE, _xlfn._xlws.FILTER('5. Données salariales brutes'!$A$2:$A$1297, ('5. Données salariales brutes'!$C$2:$C$1297 &lt; '5. Données salariales brutes'!D172) * ('5. Données salariales brutes'!$C$2:$C$1297 &gt;= '5. Données salariales brutes'!C172) * ('5. Données salariales brutes'!$A$2:$A$1297 &lt;&gt; '5. Données salariales brutes'!A172), "No matches"))</f>
        <v>AR-02, CT-FIN-01 , CX-1, DD-08, EC-04, ED-EST-03 (EE 8), ED-EST-04 (EE 5), ED-EST-04 (EE 6),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GL-VHE-13, GL-VHE-14, GS-11, GS-12, GT-05, HP-05, HR-02, HS-HDO-10, HS-PHS-09, MA-03, MT-02, NU-CHN-1, NU-HOS-1, PI-05-CGC, PO-IMA-03, PO-LES-TO-03, PO-LES-IM-03, PO-TCO-03, RO-04, SO-FLP-02, SO-MAO-03, SO-RAD-02, SR-E (Groupe salarial 4 MDO-5), SR-E (Groupe salarial 5), SR-W (Groupe salarial 11), SW-CHA-02, TI-05 Aviation, TR-02</v>
      </c>
      <c r="C172" s="129" t="str" cm="1">
        <f t="array" ref="C172">_xlfn.TEXTJOIN(", ",TRUE,_xlfn._xlws.FILTER('5. Données salariales brutes'!$A$2:$A$1297,('5. Données salariales brutes'!$C$2:$C$1297 &gt;'5. Données salariales brutes'!E172)*('5. Données salariales brutes'!$C$2:$C$1297 &lt;'5. Données salariales brutes'!C172),"No matches"))</f>
        <v>AI-01, CO-01, CT-EAV-01 , CT-IAU-01 , DA-CON-8, DA-PRO-7, DD-07, DS-2, EC-03, ED-EDS-01,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ED-EST-03 Colombie-Britannique (EE 9),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173" spans="1:3" s="34" customFormat="1" ht="240" x14ac:dyDescent="0.25">
      <c r="A173" s="61" t="str">
        <f>'5. Données salariales brutes'!A173</f>
        <v>ED-EST-05 (EE 4)</v>
      </c>
      <c r="B173" s="130" t="str" cm="1">
        <f t="array" ref="B173">_xlfn.TEXTJOIN(", ", TRUE, _xlfn._xlws.FILTER('5. Données salariales brutes'!$A$2:$A$1297, ('5. Données salariales brutes'!$C$2:$C$1297 &lt; '5. Données salariales brutes'!D173) * ('5. Données salariales brutes'!$C$2:$C$1297 &gt;= '5. Données salariales brutes'!C173) * ('5. Données salariales brutes'!$A$2:$A$1297 &lt;&gt; '5. Données salariales brutes'!A173), "No matches"))</f>
        <v>AG-02, AI-02, BI-02, CH-02, CX-2, DD-09, ED-EDS-02, ED-EST-03 (EE 9), ED-EST-04 (EE 6), ED-EST-04 (EE 7),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6), SR-E (Groupe salarial 7), SR-E (Groupe salarial 8), SW-SCW-03, TI-06, TI-05 Aviation, TI-05 Marine, WP-04</v>
      </c>
      <c r="C173" s="129" t="str" cm="1">
        <f t="array" ref="C173">_xlfn.TEXTJOIN(", ",TRUE,_xlfn._xlws.FILTER('5. Données salariales brutes'!$A$2:$A$1297,('5. Données salariales brutes'!$C$2:$C$1297 &gt;'5. Données salariales brutes'!E173)*('5. Données salariales brutes'!$C$2:$C$1297 &lt;'5. Données salariales brutes'!C173),"No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GL-EIM-12, GL-EIM-13, GL-MAM-14, GL-PCF-13, GL-PIP-13, GL-PIP-14, GL-SMW-11, GL-SMW-12, GL-VHE-12, GL-VHE-13, GS-11, GT-05, HP-05, HR-02, HS-HDO-10, HS-PHS-09, LS-02, MT-02, NU-CHN-1, NU-HOS-1, PI-05-CGC, PO-IMA-03, PO-LES-TO-03, PO-LES-IM-03, PO-TCO-03, RO-04, SE-RES-1, SO-FLP-02, SO-MAO-03, SO-RAD-01, SR-E (Groupe salarial 4 MDO-5), SR-E (Groupe salarial 5), SR-W (Groupe salarial 8), SR-W (Groupe salarial 11), SW-CHA-02, TR-02, UT-1</v>
      </c>
    </row>
    <row r="174" spans="1:3" s="34" customFormat="1" ht="195" x14ac:dyDescent="0.25">
      <c r="A174" s="61" t="str">
        <f>'5. Données salariales brutes'!A174</f>
        <v>ED-EST-05 (EE 5)</v>
      </c>
      <c r="B174" s="130" t="str" cm="1">
        <f t="array" ref="B174">_xlfn.TEXTJOIN(", ", TRUE, _xlfn._xlws.FILTER('5. Données salariales brutes'!$A$2:$A$1297, ('5. Données salariales brutes'!$C$2:$C$1297 &lt; '5. Données salariales brutes'!D174) * ('5. Données salariales brutes'!$C$2:$C$1297 &gt;= '5. Données salariales brutes'!C174) * ('5. Données salariales brutes'!$A$2:$A$1297 &lt;&gt; '5. Données salariales brutes'!A174), "No matches"))</f>
        <v>AS-05, CT-EAV-02 , CT-IAU-02, CX-2, DS-3, ED-EST-04 (EE 7), ED-EST-04 (EE 8), ED-EST-05 (EE 6), ED-EST-06 (EE 4), ED-EST-06 (EE 5), ED-EST-06 Québec (EE 12), ED-EST-06 Ontario (EE 8), ED-EST-06 Ontario (EE 9), ED-EST-05 Manitoba (EE 9), ED-EST-05 Manitoba (EE 10), ED-EST-06 Manitoba (EE 8), ED-EST-06 Saskatchewan (EE 9), ED-EST-06 Saskatchewan (EE 10), ED-EST-05 Alberta (EE 10), ED-EST-06 Alberta (EE 9), ED-EST-06 Alberta (EE 10), ED-EST-05 Colombie-Britannique (EE 10), ED-EST-06 Colombie-Britannique (EE 9), EU-PEI-2, FB-3, FB-4,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SW-CHA-03, TI-05 Marine, VM-1, WP-04</v>
      </c>
      <c r="C174" s="129" t="str" cm="1">
        <f t="array" ref="C174">_xlfn.TEXTJOIN(", ",TRUE,_xlfn._xlws.FILTER('5. Données salariales brutes'!$A$2:$A$1297,('5. Données salariales brutes'!$C$2:$C$1297 &gt;'5. Données salariales brutes'!E174)*('5. Données salariales brutes'!$C$2:$C$1297 &lt;'5. Données salariales brutes'!C174),"No matches"))</f>
        <v>AG-02, AI-02, BI-02, CH-02, CX-1, DD-08, DD-09, EC-04, ED-EDS-02, ED-EST-03 (EE 9), ED-EST-04 (EE 6), ED-EST-05 (EE 4), ED-EST-06 (EE 3), ED-EST-05 Maritimes (EE 10), ED-EST-06 Maritimes (EE 9), ED-EST-06 Maritimes (EE 10), ED-EST-06 Québec (EE 10), ED-EST-06 Québec (EE 11), ED-EST-05 Ontario (EE 10), ED-EST-06 Ontario (EE 7), ED-EST-04 Manitoba (EE 9), ED-EST-04 Manitoba (EE 10), ED-EST-05 Manitoba (EE 7),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GS-13, HP-05, HS-PHS-10, MA-03, ND-HME-1, PC-02, PE-03, PR(S)-03, SO-FLP-03, SO-MAO-04, SO-RAD-02, SR-E (Groupe salarial 5), SR-E (Groupe salarial 6), SW-SCW-03, TI-06, TI-05 Aviation, TR-02</v>
      </c>
    </row>
    <row r="175" spans="1:3" s="34" customFormat="1" ht="180" x14ac:dyDescent="0.25">
      <c r="A175" s="61" t="str">
        <f>'5. Données salariales brutes'!A175</f>
        <v>ED-EST-05 (EE 6)</v>
      </c>
      <c r="B175" s="130" t="str" cm="1">
        <f t="array" ref="B175">_xlfn.TEXTJOIN(", ", TRUE, _xlfn._xlws.FILTER('5. Données salariales brutes'!$A$2:$A$1297, ('5. Données salariales brutes'!$C$2:$C$1297 &lt; '5. Données salariales brutes'!D175) * ('5. Données salariales brutes'!$C$2:$C$1297 &gt;= '5. Données salariales brutes'!C175) * ('5. Données salariales brutes'!$A$2:$A$1297 &lt;&gt; '5. Données salariales brutes'!A175), "No matches"))</f>
        <v>AR-03, CT-FIN-02 , CT-EAV-02 , CT-IAU-02, CX-3, DS-3, ED-EDS-03, ED-EST-04 (EE 9),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SG-PAT-03, SO-FLP-04, SO-MAO-05, SO-MAO-06, SR-E (Groupe salarial 11), SR-E (Groupe salarial 12), SW-SCW-02 Travailleurs du service social clinique, SW-SCW-03 Travailleurs du service social clinique, SW-CHA-03, TI-07</v>
      </c>
      <c r="C175" s="129" t="str" cm="1">
        <f t="array" ref="C175">_xlfn.TEXTJOIN(", ",TRUE,_xlfn._xlws.FILTER('5. Données salariales brutes'!$A$2:$A$1297,('5. Données salariales brutes'!$C$2:$C$1297 &gt;'5. Données salariales brutes'!E175)*('5. Données salariales brutes'!$C$2:$C$1297 &lt;'5. Données salariales brutes'!C175),"No matches"))</f>
        <v>AG-02, AI-02, AS-05, BI-02, CH-02, CX-2, DD-09, ED-EDS-02, ED-EST-04 (EE 7), ED-EST-04 (EE 8), ED-EST-05 (EE 5),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FO-01,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176" spans="1:3" s="34" customFormat="1" ht="120" x14ac:dyDescent="0.25">
      <c r="A176" s="61" t="str">
        <f>'5. Données salariales brutes'!A176</f>
        <v>ED-EST-05 (EE 7)</v>
      </c>
      <c r="B176" s="130" t="str" cm="1">
        <f t="array" ref="B176">_xlfn.TEXTJOIN(", ", TRUE, _xlfn._xlws.FILTER('5. Données salariales brutes'!$A$2:$A$1297, ('5. Données salariales brutes'!$C$2:$C$1297 &lt; '5. Données salariales brutes'!D176) * ('5. Données salariales brutes'!$C$2:$C$1297 &gt;= '5. Données salariales brutes'!C176) * ('5. Données salariales brutes'!$A$2:$A$1297 &lt;&gt; '5. Données salariales brutes'!A176), "No matches"))</f>
        <v>AI-03, AR-03, AS-06, CX-3, EC-05, ED-EDS-04, ED-EST-04 (EE 10), ED-EST-05 (EE 8), ED-EST-06 (EE 6), ED-EST-06 (EE 7), ED-EST-06 Ontario (EE 10), ED-EST-06 Manitoba (EE 10), ED-EST-06 Colombie-Britannique (EE 11), FO-02, FR-4, HP-07, IS-05 , LS-04, MA-04, MT-03, ND-HME-2, NU-CHN-4, NU-HOS-4, OM-05, OP-1, PE-04, PI-07-CGC, PR(S)-04, RO-06, SG-SRE-04, SO-FLP-05, SO-MAO-06, SO-MAO-07, SW-SCW-03 Travailleurs du service social clinique, TI-07, TI-06 Sécurité ferroviaire, TR-03, UT-2, WP-05</v>
      </c>
      <c r="C176" s="129" t="str" cm="1">
        <f t="array" ref="C176">_xlfn.TEXTJOIN(", ",TRUE,_xlfn._xlws.FILTER('5. Données salariales brutes'!$A$2:$A$1297,('5. Données salariales brutes'!$C$2:$C$1297 &gt;'5. Données salariales brutes'!E176)*('5. Données salariales brutes'!$C$2:$C$1297 &lt;'5. Données salariales brutes'!C176),"No matches"))</f>
        <v>CT-FIN-02 ,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ND-ADV-1, ND-DIT-2, NU-CHN-2, NU-CHN-3, NU-HOS-2, NU-HOS-3, PG-04, PO-LES-TO-04, PO-TCO-04, PS-2, SG-PAT-03, SG-SRE-03, SO-FLP-04, SO-MAO-05, SR-E (Groupe salarial 9), SR-E (Groupe salarial 10), SR-E (Groupe salarial 11), SR-E (Groupe salarial 12), SR-W (Groupe salarial 12), SW-SCW-02 Travailleurs du service social clinique, SW-CHA-03, VM-1</v>
      </c>
    </row>
    <row r="177" spans="1:3" s="34" customFormat="1" ht="75" x14ac:dyDescent="0.25">
      <c r="A177" s="61" t="str">
        <f>'5. Données salariales brutes'!A177</f>
        <v>ED-EST-05 (EE 8)</v>
      </c>
      <c r="B177" s="130" t="str" cm="1">
        <f t="array" ref="B177">_xlfn.TEXTJOIN(", ", TRUE, _xlfn._xlws.FILTER('5. Données salariales brutes'!$A$2:$A$1297, ('5. Données salariales brutes'!$C$2:$C$1297 &lt; '5. Données salariales brutes'!D177) * ('5. Données salariales brutes'!$C$2:$C$1297 &gt;= '5. Données salariales brutes'!C177) * ('5. Données salariales brutes'!$A$2:$A$1297 &lt;&gt; '5. Données salariales brutes'!A177), "No matches"))</f>
        <v>AG-03, AS-06, BI-03, CH-03, CT-EAV-03 , CT-IAU-03, ED-EDS-04, ED-EST-05 (EE 9), ED-EST-06 (EE 7), ED-EST-06 (EE 8), EG-07, EL-07, EN-SUR-02, FB-5, FR-4, GT-07, HP-08, HR-04, IS-05 , LS-04, MA-04, MT-04, ND-ADV-2, ND-DIT-3, ND-HME-3, NU-CHN-4, NU-HOS-4, OM-05, OP-2, PC-03, PG-05, PH-01, RO-06, SG-SRE-04, SO-FLP-06, SO-MAO-07, SW-SCW-04, TI-06 Aviation, TI-06 Marine, VM-2, WP-05</v>
      </c>
      <c r="C177" s="129" t="str" cm="1">
        <f t="array" ref="C177">_xlfn.TEXTJOIN(", ",TRUE,_xlfn._xlws.FILTER('5. Données salariales brutes'!$A$2:$A$1297,('5. Données salariales brutes'!$C$2:$C$1297 &gt;'5. Données salariales brutes'!E177)*('5. Données salariales brutes'!$C$2:$C$1297 &lt;'5. Données salariales brutes'!C177),"No matches"))</f>
        <v>AI-03, AR-03, CT-FIN-02 , CX-3, EC-05, ED-EDS-03, ED-EST-04 (EE 9), ED-EST-04 (EE 10), ED-EST-05 (EE 7), ED-EST-06 (EE 6), ED-EST-06 Ontario (EE 10), ED-EST-06 Manitoba (EE 10), ED-EST-05 Colombie-Britannique (EE 11), ED-EST-06 Colombie-Britannique (EE 11), EG-06, EL-06, FO-02, FR-3, HP-07, MT-03, ND-DIT-2, ND-HME-2, NU-CHN-3, NU-HOS-3, OP-1, PE-04, PI-07-CGC, PR(S)-04, SO-FLP-05, SO-MAO-06, SR-E (Groupe salarial 12), SW-SCW-03 Travailleurs du service social clinique, TI-07, TI-06 Sécurité ferroviaire, TR-03, UT-2</v>
      </c>
    </row>
    <row r="178" spans="1:3" s="34" customFormat="1" ht="60" x14ac:dyDescent="0.25">
      <c r="A178" s="61" t="str">
        <f>'5. Données salariales brutes'!A178</f>
        <v>ED-EST-05 (EE 9)</v>
      </c>
      <c r="B178" s="130" t="str" cm="1">
        <f t="array" ref="B178">_xlfn.TEXTJOIN(", ", TRUE, _xlfn._xlws.FILTER('5. Données salariales brutes'!$A$2:$A$1297, ('5. Données salariales brutes'!$C$2:$C$1297 &lt; '5. Données salariales brutes'!D178) * ('5. Données salariales brutes'!$C$2:$C$1297 &gt;= '5. Données salariales brutes'!C178) * ('5. Données salariales brutes'!$A$2:$A$1297 &lt;&gt; '5. Données salariales brutes'!A178), "No matches"))</f>
        <v>AG-03, AO-CAI-01, AR-04, BI-03, CH-03, ED-EDS-05, ED-EST-05 (EE 10), ED-EST-06 (EE 8), ED-EST-06 (EE 9), EG-07, EL-07, EN-ENG-03, EN-SUR-02, FR-5, GT-07, HP-08, HR-04, IT-03, ND-HME-3, NU-CHN-5, NU-HOS-5, OP-2, PC-03, PE-05, PG-05, PH-01, PS-3, PR(S)-05, SG-PAT-04, SO-FLP-06, SO-MAO-08, SR-CPS1, SW-SCW-04, TI-08, TI-06 Marine, TI-07 Sécurité ferroviaire, TR-04, VM-2</v>
      </c>
      <c r="C178" s="129" t="str" cm="1">
        <f t="array" ref="C178">_xlfn.TEXTJOIN(", ",TRUE,_xlfn._xlws.FILTER('5. Données salariales brutes'!$A$2:$A$1297,('5. Données salariales brutes'!$C$2:$C$1297 &gt;'5. Données salariales brutes'!E178)*('5. Données salariales brutes'!$C$2:$C$1297 &lt;'5. Données salariales brutes'!C178),"No matches"))</f>
        <v>AI-03, AS-06, CT-EAV-03 , CT-IAU-03, EC-05, ED-EDS-04, ED-EST-04 (EE 10), ED-EST-05 (EE 8), ED-EST-06 (EE 7), FB-5, FO-02, FR-4, IS-05 , LS-04, MA-04, MT-03, MT-04, ND-ADV-2, ND-DIT-3, NU-CHN-4, NU-HOS-4, OM-05, OP-1, PR(S)-04, RO-06, SG-SRE-04, SO-FLP-05, SO-MAO-07, SW-SCW-03 Travailleurs du service social clinique, TI-06 Aviation, TI-06 Sécurité ferroviaire, TR-03, UT-2, WP-05</v>
      </c>
    </row>
    <row r="179" spans="1:3" s="34" customFormat="1" ht="60" x14ac:dyDescent="0.25">
      <c r="A179" s="61" t="str">
        <f>'5. Données salariales brutes'!A179</f>
        <v>ED-EST-05 (EE 10)</v>
      </c>
      <c r="B179" s="130" t="str" cm="1">
        <f t="array" ref="B179">_xlfn.TEXTJOIN(", ", TRUE, _xlfn._xlws.FILTER('5. Données salariales brutes'!$A$2:$A$1297, ('5. Données salariales brutes'!$C$2:$C$1297 &lt; '5. Données salariales brutes'!D179) * ('5. Données salariales brutes'!$C$2:$C$1297 &gt;= '5. Données salariales brutes'!C179) * ('5. Données salariales brutes'!$A$2:$A$1297 &lt;&gt; '5. Données salariales brutes'!A179), "No matches"))</f>
        <v>AI-04, AO-CAI-01, AR-04, AS-07, CO-02, EC-06, ED-EDS-05, ED-EST-06 (EE 9), ED-EST-06 (EE 10), EL-08, FB-6, FO-03, FR-5, FS-02, HP-09, IS-06 , IT-03, LP-01, MT-05, NU-CHN-6, NU-HOS-6, OP-3, PE-05, PM-06 , PM-MCO-02, PR(S)-05, SE-RES-2, SG-SRE-05, SO-FLP-07, TI-07 Marine, TI-07 Sécurité ferroviaire, TR-04</v>
      </c>
      <c r="C179" s="129" t="str" cm="1">
        <f t="array" ref="C179">_xlfn.TEXTJOIN(", ",TRUE,_xlfn._xlws.FILTER('5. Données salariales brutes'!$A$2:$A$1297,('5. Données salariales brutes'!$C$2:$C$1297 &gt;'5. Données salariales brutes'!E179)*('5. Données salariales brutes'!$C$2:$C$1297 &lt;'5. Données salariales brutes'!C179),"No matches"))</f>
        <v>AG-03, BI-03, CH-03, CT-EAV-03 , CT-IAU-03, ED-EST-05 (EE 9), ED-EST-06 (EE 8), EG-07, EL-07, EN-ENG-03, EN-SUR-02, FB-5, GT-07, HP-08, HR-04, MT-04, ND-ADV-2, ND-DIT-3, ND-HME-3, NU-CHN-5, NU-HOS-5, OP-2, PC-03, PG-05, PH-01, PS-3, SG-PAT-04, SO-FLP-06, SO-MAO-08, SR-CPS1, SW-SCW-04, TI-08, TI-06 Aviation, TI-06 Marine, VM-2, WP-05</v>
      </c>
    </row>
    <row r="180" spans="1:3" s="34" customFormat="1" ht="315" x14ac:dyDescent="0.25">
      <c r="A180" s="61" t="str">
        <f>'5. Données salariales brutes'!A180</f>
        <v>ED-EST-06 (EE 1)</v>
      </c>
      <c r="B180" s="130" t="str" cm="1">
        <f t="array" ref="B180">_xlfn.TEXTJOIN(", ", TRUE, _xlfn._xlws.FILTER('5. Données salariales brutes'!$A$2:$A$1297, ('5. Données salariales brutes'!$C$2:$C$1297 &lt; '5. Données salariales brutes'!D180) * ('5. Données salariales brutes'!$C$2:$C$1297 &gt;= '5. Données salariales brutes'!C180) * ('5. Données salariales brutes'!$A$2:$A$1297 &lt;&gt; '5. Données salariales brutes'!A180), "No matches"))</f>
        <v>AR-02, CO-01, CT-FIN-01 , CT-EAV-01 , CT-IAU-01 , DA-CON-8, DD-07, ED-EDS-01, ED-EST-03 (EE 7),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ED-EST-06 Manitoba (EE 5),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(Groupe salarial 4 MDO-5), SR-W (Groupe salarial 8), SR-W (Groupe salarial 11), SW-SCW-02, SW-CHA-02, UT-1</v>
      </c>
      <c r="C180" s="129" t="str" cm="1">
        <f t="array" ref="C180">_xlfn.TEXTJOIN(", ",TRUE,_xlfn._xlws.FILTER('5. Données salariales brutes'!$A$2:$A$1297,('5. Données salariales brutes'!$C$2:$C$1297 &gt;'5. Données salariales brutes'!E180)*('5. Données salariales brutes'!$C$2:$C$1297 &lt;'5. Données salariales brutes'!C180),"No matches"))</f>
        <v>AG-01, AI-01, AS-04, BI-01, CH-01, CR-07, DA-CON-7, DA-PRO-7, DS-2, EC-03, ED-EST-02 (EE 8), ED-EST-02 (EE 9), ED-EST-03 (EE 6), ED-EST-04 (EE 3), ED-EST-04 (EE 4), ED-EST-05 (EE 2), ED-EST-04 Maritimes (EE 10), ED-EST-05 Maritimes (EE 7), ED-EST-06 Maritimes (EE 6), ED-EST-04 Québec (EE 11), ED-EST-04 Québec (EE 12), ED-EST-05 Québec (EE 9), ED-EST-05 Québec (EE 10), ED-EST-06 Québec (EE 7), ED-EST-06 Québec (EE 8), ED-EST-03 Ontario (EE 10), ED-EST-04 Ontario (EE 7), ED-EST-04 Ontario (EE 8), ED-EST-05 Ontario (EE 6),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181" spans="1:3" s="34" customFormat="1" ht="240" x14ac:dyDescent="0.25">
      <c r="A181" s="61" t="str">
        <f>'5. Données salariales brutes'!A181</f>
        <v>ED-EST-06 (EE 2)</v>
      </c>
      <c r="B181" s="130" t="str" cm="1">
        <f t="array" ref="B181">_xlfn.TEXTJOIN(", ", TRUE, _xlfn._xlws.FILTER('5. Données salariales brutes'!$A$2:$A$1297, ('5. Données salariales brutes'!$C$2:$C$1297 &lt; '5. Données salariales brutes'!D181) * ('5. Données salariales brutes'!$C$2:$C$1297 &gt;= '5. Données salariales brutes'!C181) * ('5. Données salariales brutes'!$A$2:$A$1297 &lt;&gt; '5. Données salariales brutes'!A181), "No matches"))</f>
        <v>CX-1, DD-08, DD-09, EC-04, ED-EST-03 (EE 8), ED-EST-03 (EE 9), ED-EST-04 (EE 6), ED-EST-05 (EE 4),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EG-05, EL-05, FO-01, FR-1, GL-COI-14, GL-EIM-13, GL-EIM-14, GL-PCF-13, GL-PCF-14, GL-PIP-14, GL-SMW-12, GL-SMW-13, GL-VHE-13, GL-VHE-14, GS-12, GT-05, HP-05, HS-HDO-10, HS-PHS-09, HS-PHS-10, MA-03, PO-IMA-03, PO-LES-TO-03, PO-LES-IM-03, PO-TCO-03, RO-04, SO-MAO-03, SO-RAD-02, SR-E (Groupe salarial 4 MDO-5), SR-E (Groupe salarial 5), TI-05 Aviation, TR-02</v>
      </c>
      <c r="C181" s="129" t="str" cm="1">
        <f t="array" ref="C181">_xlfn.TEXTJOIN(", ",TRUE,_xlfn._xlws.FILTER('5. Données salariales brutes'!$A$2:$A$1297,('5. Données salariales brutes'!$C$2:$C$1297 &gt;'5. Données salariales brutes'!E181)*('5. Données salariales brutes'!$C$2:$C$1297 &lt;'5. Données salariales brutes'!C181),"No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GL-SMW-10, GL-SMW-11, GL-VHE-12, GL-WOW-14, GS-10, GS-11, HP-04, HR-02, HS-HDO-09, IT-01, LS-01, LS-02, MT-02, NU-CHN-1, NU-HOS-1, PE-02, PI-05-CGC, PR(S)-02, SC-7 (utilisation de matériel et métier spécialisés), SE-RES-1, SG-PAT-02, SG-SRE-02, SO-FLP-02, SO-MAO-02, SO-RAD-01, SR-W (Groupe salarial 8), SR-W (Groupe salarial 11), SW-SCW-02, SW-CHA-02, TI-05, UT-1, WP-03</v>
      </c>
    </row>
    <row r="182" spans="1:3" s="34" customFormat="1" ht="225" x14ac:dyDescent="0.25">
      <c r="A182" s="61" t="str">
        <f>'5. Données salariales brutes'!A182</f>
        <v>ED-EST-06 (EE 3)</v>
      </c>
      <c r="B182" s="130" t="str" cm="1">
        <f t="array" ref="B182">_xlfn.TEXTJOIN(", ", TRUE, _xlfn._xlws.FILTER('5. Données salariales brutes'!$A$2:$A$1297, ('5. Données salariales brutes'!$C$2:$C$1297 &lt; '5. Données salariales brutes'!D182) * ('5. Données salariales brutes'!$C$2:$C$1297 &gt;= '5. Données salariales brutes'!C182) * ('5. Données salariales brutes'!$A$2:$A$1297 &lt;&gt; '5. Données salariales brutes'!A182), "No matches"))</f>
        <v>AG-02, AI-02, AS-05, BI-02, CH-02, CX-2, DD-09, ED-EDS-02, ED-EST-03 (EE 9), ED-EST-04 (EE 7), ED-EST-05 (EE 5), ED-EST-06 (EE 4), ED-EST-06 Maritimes (EE 10), ED-EST-06 Québec (EE 11), ED-EST-06 Québec (EE 12), ED-EST-06 Ontario (EE 7), ED-EST-06 Ontario (EE 8), ED-EST-04 Manitoba (EE 10), ED-EST-05 Manitoba (EE 8), ED-EST-05 Manitoba (EE 9), ED-EST-06 Manitoba (EE 7),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GL-SMW-14, GS-13, HP-06, HR-03, HS-PHS-10, IS-04 ,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c r="C182" s="129" t="str" cm="1">
        <f t="array" ref="C182">_xlfn.TEXTJOIN(", ",TRUE,_xlfn._xlws.FILTER('5. Données salariales brutes'!$A$2:$A$1297,('5. Données salariales brutes'!$C$2:$C$1297 &gt;'5. Données salariales brutes'!E182)*('5. Données salariales brutes'!$C$2:$C$1297 &lt;'5. Données salariales brutes'!C182),"No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ED-EST-05 Ontario (EE 10), ED-EST-06 Ontario (EE 6), ED-EST-04 Manitoba (EE 8), ED-EST-04 Manitoba (EE 9), ED-EST-05 Manitoba (EE 7), ED-EST-06 Manitoba (EE 5), ED-EST-06 Manitoba (EE 6), ED-EST-04 Saskatchewan (EE 9), ED-EST-04 Saskatchewan (EE 10), ED-EST-05 Saskatchewan (EE 8), ED-EST-05 Saskatchewan (EE 9),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GL-PIP-13, GL-PIP-14, GL-SMW-12, GL-SMW-13, GL-VHE-13, GL-VHE-14, GS-11, GS-12, GT-05, HP-05, HR-02, HS-HDO-10, HS-PHS-09, MA-03, MT-02, NU-CHN-1, NU-HOS-1, PI-05-CGC, PO-IMA-03, PO-LES-TO-03, PO-LES-IM-03, PO-TCO-03, RO-04, SO-FLP-02, SO-MAO-03, SO-RAD-02, SR-E (Groupe salarial 4 MDO-5), SR-E (Groupe salarial 5), SR-W (Groupe salarial 11), SW-CHA-02, TI-05 Aviation, TR-02</v>
      </c>
    </row>
    <row r="183" spans="1:3" s="34" customFormat="1" ht="195" x14ac:dyDescent="0.25">
      <c r="A183" s="61" t="str">
        <f>'5. Données salariales brutes'!A183</f>
        <v>ED-EST-06 (EE 4)</v>
      </c>
      <c r="B183" s="130" t="str" cm="1">
        <f t="array" ref="B183">_xlfn.TEXTJOIN(", ", TRUE, _xlfn._xlws.FILTER('5. Données salariales brutes'!$A$2:$A$1297, ('5. Données salariales brutes'!$C$2:$C$1297 &lt; '5. Données salariales brutes'!D183) * ('5. Données salariales brutes'!$C$2:$C$1297 &gt;= '5. Données salariales brutes'!C183) * ('5. Données salariales brutes'!$A$2:$A$1297 &lt;&gt; '5. Données salariales brutes'!A183), "No matches"))</f>
        <v>AS-05, CT-EAV-02 , CT-IAU-02, DS-3, ED-EDS-03, ED-EST-04 (EE 8), ED-EST-05 (EE 6),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FR-2,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183" s="129" t="str" cm="1">
        <f t="array" ref="C183">_xlfn.TEXTJOIN(", ",TRUE,_xlfn._xlws.FILTER('5. Données salariales brutes'!$A$2:$A$1297,('5. Données salariales brutes'!$C$2:$C$1297 &gt;'5. Données salariales brutes'!E183)*('5. Données salariales brutes'!$C$2:$C$1297 &lt;'5. Données salariales brutes'!C183),"No matches"))</f>
        <v>AG-02, AI-02, BI-02, CH-02, CX-1, CX-2, DD-09,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GL-EIM-14, GL-PCF-14, GL-SMW-13, GL-SMW-14, GL-VHE-14, GS-12, GS-13, HP-05, HP-06, HS-PHS-10, LP-00, MA-03, ND-DIT-1, ND-HME-1, OM-04, PC-02, PE-03, PI-06-CGC, PR(S)-03, SO-FLP-03, SO-MAO-04, SO-RAD-02, SO-RAD-03, SR-E (Groupe salarial 5), SR-E (Groupe salarial 6), SR-E (Groupe salarial 7), SR-E (Groupe salarial 8), SW-SCW-03, TI-06, TI-05 Aviation, TI-05 Marine, TR-02</v>
      </c>
    </row>
    <row r="184" spans="1:3" s="34" customFormat="1" ht="195" x14ac:dyDescent="0.25">
      <c r="A184" s="61" t="str">
        <f>'5. Données salariales brutes'!A184</f>
        <v>ED-EST-06 (EE 5)</v>
      </c>
      <c r="B184" s="130" t="str" cm="1">
        <f t="array" ref="B184">_xlfn.TEXTJOIN(", ", TRUE, _xlfn._xlws.FILTER('5. Données salariales brutes'!$A$2:$A$1297, ('5. Données salariales brutes'!$C$2:$C$1297 &lt; '5. Données salariales brutes'!D184) * ('5. Données salariales brutes'!$C$2:$C$1297 &gt;= '5. Données salariales brutes'!C184) * ('5. Données salariales brutes'!$A$2:$A$1297 &lt;&gt; '5. Données salariales brutes'!A184), "No matches"))</f>
        <v>AR-03, CT-FIN-02 , CX-3, ED-EDS-03, ED-EST-04 (EE 9), ED-EST-05 (EE 7), ED-EST-06 (EE 6), ED-EST-06 Ontario (EE 10), ED-EST-06 Manitoba (EE 9), ED-EST-06 Manitoba (EE 10), ED-EST-05 Colombie-Britannique (EE 11), ED-EST-06 Colombie-Britannique (EE 10), ED-EST-06 Colombie-Britannique (EE 11), EG-06, EL-06, FB-4, FR-3, HP-07, ND-DIT-2, ND-HME-2, NU-CHN-3, NU-HOS-3, OP-1, PE-04, PI-07-CGC, PR(S)-04, SO-MAO-05, SO-MAO-06, SR-E (Groupe salarial 11), SR-E (Groupe salarial 12), SW-SCW-03 Travailleurs du service social clinique, SW-CHA-03, TI-07</v>
      </c>
      <c r="C184" s="129" t="str" cm="1">
        <f t="array" ref="C184">_xlfn.TEXTJOIN(", ",TRUE,_xlfn._xlws.FILTER('5. Données salariales brutes'!$A$2:$A$1297,('5. Données salariales brutes'!$C$2:$C$1297 &gt;'5. Données salariales brutes'!E184)*('5. Données salariales brutes'!$C$2:$C$1297 &lt;'5. Données salariales brutes'!C184),"No matches"))</f>
        <v>AG-02, AS-05, BI-02, CH-02, CT-EAV-02 , CT-IAU-02, CX-2, DS-3,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8), ED-EST-06 Colombie-Britannique (EE 9), EU-PEI-2, FB-3, FR-2, FS-01, GL-SMW-14, GS-13, GT-06, HP-06, HR-03, IS-04 , IT-02, LS-03, LP-00, ND-ADV-1, ND-DIT-1, ND-HME-1, NU-CHN-2, NU-HOS-2, OM-04, PC-02, PG-04, PI-06-CGC, PM-05 , PM-MCO-01, PO-LES-TO-04, PO-TCO-04, PS-2, PR(S)-03, RO-05, SG-PAT-03,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185" spans="1:3" s="34" customFormat="1" ht="120" x14ac:dyDescent="0.25">
      <c r="A185" s="61" t="str">
        <f>'5. Données salariales brutes'!A185</f>
        <v>ED-EST-06 (EE 6)</v>
      </c>
      <c r="B185" s="130" t="str" cm="1">
        <f t="array" ref="B185">_xlfn.TEXTJOIN(", ", TRUE, _xlfn._xlws.FILTER('5. Données salariales brutes'!$A$2:$A$1297, ('5. Données salariales brutes'!$C$2:$C$1297 &lt; '5. Données salariales brutes'!D185) * ('5. Données salariales brutes'!$C$2:$C$1297 &gt;= '5. Données salariales brutes'!C185) * ('5. Données salariales brutes'!$A$2:$A$1297 &lt;&gt; '5. Données salariales brutes'!A185), "No matches"))</f>
        <v>AI-03, AS-06, CX-3, EC-05, ED-EDS-04, ED-EST-04 (EE 10), ED-EST-05 (EE 8), ED-EST-06 (EE 7), ED-EST-06 Colombie-Britannique (EE 11), FB-5, FO-02, FR-4, HP-07, IS-05 , LS-04, MA-04, MT-03, MT-04, NU-CHN-4, NU-HOS-4, OM-05, OP-1, PE-04, PI-07-CGC, PR(S)-04, RO-06, SG-SRE-04, SO-FLP-05, SO-MAO-06, SO-MAO-07, SW-SCW-03 Travailleurs du service social clinique, TI-06 Sécurité ferroviaire, TR-03, UT-2, WP-05</v>
      </c>
      <c r="C185" s="129" t="str" cm="1">
        <f t="array" ref="C185">_xlfn.TEXTJOIN(", ",TRUE,_xlfn._xlws.FILTER('5. Données salariales brutes'!$A$2:$A$1297,('5. Données salariales brutes'!$C$2:$C$1297 &gt;'5. Données salariales brutes'!E185)*('5. Données salariales brutes'!$C$2:$C$1297 &lt;'5. Données salariales brutes'!C185),"No matches"))</f>
        <v>AR-03, CT-FIN-02 , CT-EAV-02 , CT-IAU-02, DS-3, ED-EDS-03, ED-EST-04 (EE 8), ED-EST-04 (EE 9), ED-EST-05 (EE 6), ED-EST-05 (EE 7), ED-EST-06 (EE 5), ED-EST-06 Ontario (EE 9), ED-EST-06 Ontario (EE 10), ED-EST-05 Manitoba (EE 10), ED-EST-06 Manitoba (EE 9), ED-EST-06 Manitoba (EE 10), ED-EST-06 Saskatchewan (EE 10), ED-EST-06 Alberta (EE 10), ED-EST-05 Colombie-Britannique (EE 11), ED-EST-06 Colombie-Britannique (EE 10), EG-06, EL-06, FB-4, FR-3, GT-06, IT-02, LS-03, ND-DIT-2, ND-HME-2, NU-CHN-2, NU-CHN-3, NU-HOS-2, NU-HOS-3, PG-04, SG-PAT-03, SG-SRE-03, SO-FLP-04, SO-MAO-05, SR-E (Groupe salarial 10), SR-E (Groupe salarial 11), SR-E (Groupe salarial 12), SR-W (Groupe salarial 12), SW-SCW-02 Travailleurs du service social clinique, SW-CHA-03, TI-07</v>
      </c>
    </row>
    <row r="186" spans="1:3" s="34" customFormat="1" ht="75" x14ac:dyDescent="0.25">
      <c r="A186" s="61" t="str">
        <f>'5. Données salariales brutes'!A186</f>
        <v>ED-EST-06 (EE 7)</v>
      </c>
      <c r="B186" s="130" t="str" cm="1">
        <f t="array" ref="B186">_xlfn.TEXTJOIN(", ", TRUE, _xlfn._xlws.FILTER('5. Données salariales brutes'!$A$2:$A$1297, ('5. Données salariales brutes'!$C$2:$C$1297 &lt; '5. Données salariales brutes'!D186) * ('5. Données salariales brutes'!$C$2:$C$1297 &gt;= '5. Données salariales brutes'!C186) * ('5. Données salariales brutes'!$A$2:$A$1297 &lt;&gt; '5. Données salariales brutes'!A186), "No matches"))</f>
        <v>AG-03, BI-03, CH-03, CT-EAV-03 , CT-IAU-03, ED-EDS-04, ED-EST-05 (EE 9), ED-EST-06 (EE 8), EG-07, EL-07, EN-ENG-03, EN-SUR-02, FB-5, FR-4, GT-07, HP-08, HR-04, LS-04, MA-04, MT-04, ND-ADV-2, ND-DIT-3, ND-HME-3, NU-CHN-5, NU-HOS-5, OM-05, OP-2, PC-03, PG-05, PH-01, SG-SRE-04, SO-FLP-06, SO-MAO-07, SO-MAO-08, SW-SCW-04, TI-06 Aviation, TI-06 Marine, VM-2, WP-05</v>
      </c>
      <c r="C186" s="129" t="str" cm="1">
        <f t="array" ref="C186">_xlfn.TEXTJOIN(", ",TRUE,_xlfn._xlws.FILTER('5. Données salariales brutes'!$A$2:$A$1297,('5. Données salariales brutes'!$C$2:$C$1297 &gt;'5. Données salariales brutes'!E186)*('5. Données salariales brutes'!$C$2:$C$1297 &lt;'5. Données salariales brutes'!C186),"No matches"))</f>
        <v>AI-03, AR-03, AS-06, CT-FIN-02 , CX-3, EC-05, ED-EST-04 (EE 9), ED-EST-04 (EE 10), ED-EST-05 (EE 7), ED-EST-05 (EE 8), ED-EST-06 (EE 6), ED-EST-06 Ontario (EE 10), ED-EST-06 Manitoba (EE 10), ED-EST-06 Colombie-Britannique (EE 11), EG-06, EL-06, FO-02, FR-3, HP-07, IS-05 , MT-03, ND-DIT-2, ND-HME-2, NU-CHN-4, NU-HOS-4, OP-1, PE-04, PI-07-CGC, PR(S)-04, RO-06, SO-FLP-05, SO-MAO-06, SW-SCW-03 Travailleurs du service social clinique, TI-07, TI-06 Sécurité ferroviaire, TR-03, UT-2</v>
      </c>
    </row>
    <row r="187" spans="1:3" s="34" customFormat="1" ht="60" x14ac:dyDescent="0.25">
      <c r="A187" s="61" t="str">
        <f>'5. Données salariales brutes'!A187</f>
        <v>ED-EST-06 (EE 8)</v>
      </c>
      <c r="B187" s="130" t="str" cm="1">
        <f t="array" ref="B187">_xlfn.TEXTJOIN(", ", TRUE, _xlfn._xlws.FILTER('5. Données salariales brutes'!$A$2:$A$1297, ('5. Données salariales brutes'!$C$2:$C$1297 &lt; '5. Données salariales brutes'!D187) * ('5. Données salariales brutes'!$C$2:$C$1297 &gt;= '5. Données salariales brutes'!C187) * ('5. Données salariales brutes'!$A$2:$A$1297 &lt;&gt; '5. Données salariales brutes'!A187), "No matches"))</f>
        <v>AG-03, AO-CAI-01, AR-04, BI-03, CH-03, ED-EDS-05, ED-EST-05 (EE 10), ED-EST-06 (EE 9), EL-07, EN-ENG-03, EN-SUR-02, FR-5, GT-07, HR-04, IT-03, MT-05, ND-HME-3, NU-CHN-5, NU-HOS-5, OP-2, PC-03, PE-05, PG-05, PH-01, PS-3, PR(S)-05, SG-PAT-04, SO-FLP-06, SO-MAO-08, SR-CPS1, SW-SCW-04, TI-08, TI-06 Marine, TI-07 Sécurité ferroviaire, TR-04, VM-2</v>
      </c>
      <c r="C187" s="129" t="str" cm="1">
        <f t="array" ref="C187">_xlfn.TEXTJOIN(", ",TRUE,_xlfn._xlws.FILTER('5. Données salariales brutes'!$A$2:$A$1297,('5. Données salariales brutes'!$C$2:$C$1297 &gt;'5. Données salariales brutes'!E187)*('5. Données salariales brutes'!$C$2:$C$1297 &lt;'5. Données salariales brutes'!C187),"No matches"))</f>
        <v>AI-03, AS-06, CT-EAV-03 , CT-IAU-03, EC-05, ED-EDS-04, ED-EST-04 (EE 10), ED-EST-05 (EE 8), ED-EST-05 (EE 9), ED-EST-06 (EE 7), EG-07, FB-5, FO-02, FR-4, HP-08, IS-05 , LS-04, MA-04, MT-03, MT-04, ND-ADV-2, ND-DIT-3, NU-CHN-4, NU-HOS-4, OM-05, PR(S)-04, RO-06, SG-SRE-04, SO-FLP-05, SO-MAO-07, TI-06 Aviation, TI-06 Sécurité ferroviaire, TR-03, UT-2, WP-05</v>
      </c>
    </row>
    <row r="188" spans="1:3" s="34" customFormat="1" ht="60" x14ac:dyDescent="0.25">
      <c r="A188" s="61" t="str">
        <f>'5. Données salariales brutes'!A188</f>
        <v>ED-EST-06 (EE 9)</v>
      </c>
      <c r="B188" s="130" t="str" cm="1">
        <f t="array" ref="B188">_xlfn.TEXTJOIN(", ", TRUE, _xlfn._xlws.FILTER('5. Données salariales brutes'!$A$2:$A$1297, ('5. Données salariales brutes'!$C$2:$C$1297 &lt; '5. Données salariales brutes'!D188) * ('5. Données salariales brutes'!$C$2:$C$1297 &gt;= '5. Données salariales brutes'!C188) * ('5. Données salariales brutes'!$A$2:$A$1297 &lt;&gt; '5. Données salariales brutes'!A188), "No matches"))</f>
        <v>AI-04, AO-CAI-01, AR-04, AS-07, CO-02, EC-06, ED-EDS-05, ED-EST-06 (EE 10), EL-08, FB-6, FO-03, FS-02, HP-09, IS-06 , IT-03, LP-01, MT-05, NU-CHN-6, NU-HOS-6, OP-3, PE-05, PM-06 , PM-MCO-02, PR(S)-05, SE-RES-2, SG-SRE-05, SO-FLP-07, TI-07 Marine, TI-07 Sécurité ferroviaire, TR-04</v>
      </c>
      <c r="C188" s="129" t="str" cm="1">
        <f t="array" ref="C188">_xlfn.TEXTJOIN(", ",TRUE,_xlfn._xlws.FILTER('5. Données salariales brutes'!$A$2:$A$1297,('5. Données salariales brutes'!$C$2:$C$1297 &gt;'5. Données salariales brutes'!E188)*('5. Données salariales brutes'!$C$2:$C$1297 &lt;'5. Données salariales brutes'!C188),"No matches"))</f>
        <v>AG-03, BI-03, CH-03, CT-EAV-03 , CT-IAU-03, ED-EST-05 (EE 9), ED-EST-05 (EE 10), ED-EST-06 (EE 8), EG-07, EL-07, EN-ENG-03, EN-SUR-02, FB-5, FR-5, GT-07, HP-08, HR-04, MT-04, ND-ADV-2, ND-DIT-3, ND-HME-3, NU-CHN-5, NU-HOS-5, OP-2, PC-03, PG-05, PH-01, PS-3, SG-PAT-04, SO-FLP-06, SO-MAO-08, SR-CPS1, SW-SCW-04, TI-08, TI-06 Aviation, TI-06 Marine, VM-2, WP-05</v>
      </c>
    </row>
    <row r="189" spans="1:3" s="34" customFormat="1" ht="60" x14ac:dyDescent="0.25">
      <c r="A189" s="61" t="str">
        <f>'5. Données salariales brutes'!A189</f>
        <v>ED-EST-06 (EE 10)</v>
      </c>
      <c r="B189" s="130" t="str" cm="1">
        <f t="array" ref="B189">_xlfn.TEXTJOIN(", ", TRUE, _xlfn._xlws.FILTER('5. Données salariales brutes'!$A$2:$A$1297, ('5. Données salariales brutes'!$C$2:$C$1297 &lt; '5. Données salariales brutes'!D189) * ('5. Données salariales brutes'!$C$2:$C$1297 &gt;= '5. Données salariales brutes'!C189) * ('5. Données salariales brutes'!$A$2:$A$1297 &lt;&gt; '5. Données salariales brutes'!A189), "No matches"))</f>
        <v>AI-05, AS-07, CT-FIN-03 , CT-EAV-04 , CT-IAU-04, EC-06, EG-08, EL-08, EN-SUR-03, FB-6, FO-03, FR-6, FS-02, HR-05, IS-06 , MA-05, ND-ADV-3, ND-DIT-4, ND-HME-4, NU-CHN-6, NU-HOS-6, PG-06, PH-02, PM-06 , PM-MCO-02, SE-RES-2, SG-SRE-06, SO-FLP-07, SO-MAO-09, SW-SCW-05, TI-07 Aviation, TI-07 Marine, VM-3, WP-06</v>
      </c>
      <c r="C189" s="129" t="str" cm="1">
        <f t="array" ref="C189">_xlfn.TEXTJOIN(", ",TRUE,_xlfn._xlws.FILTER('5. Données salariales brutes'!$A$2:$A$1297,('5. Données salariales brutes'!$C$2:$C$1297 &gt;'5. Données salariales brutes'!E189)*('5. Données salariales brutes'!$C$2:$C$1297 &lt;'5. Données salariales brutes'!C189),"No matches"))</f>
        <v>AI-04, AO-CAI-01, AR-04, CO-02, ED-EDS-05, ED-EST-05 (EE 10), ED-EST-06 (EE 9), EN-ENG-03, EN-SUR-02, FR-5, GT-07, HP-09, HR-04, IT-03, LP-01, MT-05, ND-HME-3, NU-CHN-5, NU-HOS-5, OP-3, PE-05, PG-05, PH-01, PS-3, PR(S)-05, SG-PAT-04, SG-SRE-05, SO-FLP-06, SO-MAO-08, SR-CPS1, SW-SCW-04, TI-08, TI-07 Sécurité ferroviaire, TR-04, VM-2</v>
      </c>
    </row>
    <row r="190" spans="1:3" s="34" customFormat="1" ht="45" x14ac:dyDescent="0.25">
      <c r="A190" s="61" t="str">
        <f>'5. Données salariales brutes'!A190</f>
        <v>ED-EST-01 Maritimes (EE 1)</v>
      </c>
      <c r="B190" s="130" t="str" cm="1">
        <f t="array" ref="B190">_xlfn.TEXTJOIN(", ", TRUE, _xlfn._xlws.FILTER('5. Données salariales brutes'!$A$2:$A$1297, ('5. Données salariales brutes'!$C$2:$C$1297 &lt; '5. Données salariales brutes'!D190) * ('5. Données salariales brutes'!$C$2:$C$1297 &gt;= '5. Données salariales brutes'!C190) * ('5. Données salariales brutes'!$A$2:$A$1297 &lt;&gt; '5. Données salariales brutes'!A190), "No matches"))</f>
        <v>ED-EST-01 Maritimes (EE 2), ED-EST-02 Maritimes (EE 1), ED-EST-01 Saskatchewan (EE 1), ED-EST-01 Alberta (EE 1), GS-01, OE-BEO-2, OE-CEO-2, OE-DEO-2, OE-MSE-2, OE-MEO-2, SR-W (Groupe salarial 9) APC-1, SR-W (Groupe salarial 9) APD-1, ST-COR Niveau spécial B</v>
      </c>
      <c r="C190" s="129" t="str" cm="1">
        <f t="array" ref="C190">_xlfn.TEXTJOIN(", ",TRUE,_xlfn._xlws.FILTER('5. Données salariales brutes'!$A$2:$A$1297,('5. Données salariales brutes'!$C$2:$C$1297 &gt;'5. Données salariales brutes'!E190)*('5. Données salariales brutes'!$C$2:$C$1297 &lt;'5. Données salariales brutes'!C190),"No matches"))</f>
        <v>CM-01, RO-00, ST-COR Niveau spécial A</v>
      </c>
    </row>
    <row r="191" spans="1:3" s="34" customFormat="1" ht="45" x14ac:dyDescent="0.25">
      <c r="A191" s="61" t="str">
        <f>'5. Données salariales brutes'!A191</f>
        <v>ED-EST-01 Maritimes (EE 2)</v>
      </c>
      <c r="B191" s="130" t="str" cm="1">
        <f t="array" ref="B191">_xlfn.TEXTJOIN(", ", TRUE, _xlfn._xlws.FILTER('5. Données salariales brutes'!$A$2:$A$1297, ('5. Données salariales brutes'!$C$2:$C$1297 &lt; '5. Données salariales brutes'!D191) * ('5. Données salariales brutes'!$C$2:$C$1297 &gt;= '5. Données salariales brutes'!C191) * ('5. Données salariales brutes'!$A$2:$A$1297 &lt;&gt; '5. Données salariales brutes'!A191), "No matches"))</f>
        <v>CM-02, CR-01, DA-PRO-1, DD-01, ED-EST-01 Maritimes (EE 3), ED-EST-02 Maritimes (EE 1), ED-EST-02 Maritimes (EE 2), ED-EST-01 Québec (EE 1), ED-EST-01 Saskatchewan (EE 2), ED-EST-01 Alberta (EE 2), PY-01, SR-W (Groupe salarial 9) APD-2, ST-COR Niveau spécial C</v>
      </c>
      <c r="C191" s="129" t="str" cm="1">
        <f t="array" ref="C191">_xlfn.TEXTJOIN(", ",TRUE,_xlfn._xlws.FILTER('5. Données salariales brutes'!$A$2:$A$1297,('5. Données salariales brutes'!$C$2:$C$1297 &gt;'5. Données salariales brutes'!E191)*('5. Données salariales brutes'!$C$2:$C$1297 &lt;'5. Données salariales brutes'!C191),"No matches"))</f>
        <v>ED-EST-01 Maritimes (EE 1), ED-EST-01 Saskatchewan (EE 1), ED-EST-01 Alberta (EE 1), GS-01, OE-BEO-2, OE-CEO-2, OE-DEO-2, OE-MSE-2, OE-MEO-2, SR-W (Groupe salarial 9) APC-1, SR-W (Groupe salarial 9) APD-1, ST-COR Niveau spécial B</v>
      </c>
    </row>
    <row r="192" spans="1:3" s="34" customFormat="1" ht="75" x14ac:dyDescent="0.25">
      <c r="A192" s="61" t="str">
        <f>'5. Données salariales brutes'!A192</f>
        <v>ED-EST-01 Maritimes (EE 3)</v>
      </c>
      <c r="B192" s="130" t="str" cm="1">
        <f t="array" ref="B192">_xlfn.TEXTJOIN(", ", TRUE, _xlfn._xlws.FILTER('5. Données salariales brutes'!$A$2:$A$1297, ('5. Données salariales brutes'!$C$2:$C$1297 &lt; '5. Données salariales brutes'!D192) * ('5. Données salariales brutes'!$C$2:$C$1297 &gt;= '5. Données salariales brutes'!C192) * ('5. Données salariales brutes'!$A$2:$A$1297 &lt;&gt; '5. Données salariales brutes'!A192), "No matches"))</f>
        <v>CR-02, DA-CON-1, DA-CON-2, DA-CON Niveau spécial C, DD-01, ED-EST-01 Maritimes (EE 4), ED-EST-02 Maritimes (EE 2), ED-EST-02 Maritimes (EE 3), ED-EST-01 Québec (EE 2), ED-EST-02 Québec (EE 1), ED-EST-01 Ontario (EE 1), ED-EST-01 Manitoba (EE 1), ED-EST-01 Manitoba (EE 2), ED-EST-01 Saskatchewan (EE 3), ED-EST-02 Saskatchewan (EE 1), ED-EST-01 Alberta (EE 3), ED-EST-02 Alberta (EE 1), OE-CEO-3, OE-DEO-3, OE-MEO-3, SR-W (Groupe salarial 9) APC-2, ST-TYP-1</v>
      </c>
      <c r="C192" s="129" t="str" cm="1">
        <f t="array" ref="C192">_xlfn.TEXTJOIN(", ",TRUE,_xlfn._xlws.FILTER('5. Données salariales brutes'!$A$2:$A$1297,('5. Données salariales brutes'!$C$2:$C$1297 &gt;'5. Données salariales brutes'!E192)*('5. Données salariales brutes'!$C$2:$C$1297 &lt;'5. Données salariales brutes'!C192),"No matches"))</f>
        <v>CM-02, CR-01, DA-PRO-1, ED-EST-01 Maritimes (EE 2), ED-EST-02 Maritimes (EE 1), ED-EST-01 Québec (EE 1), ED-EST-01 Saskatchewan (EE 2), ED-EST-01 Alberta (EE 2), PY-01, SR-W (Groupe salarial 9) APD-2, ST-COR Niveau spécial C</v>
      </c>
    </row>
    <row r="193" spans="1:3" s="34" customFormat="1" ht="90" x14ac:dyDescent="0.25">
      <c r="A193" s="61" t="str">
        <f>'5. Données salariales brutes'!A193</f>
        <v>ED-EST-01 Maritimes (EE 4)</v>
      </c>
      <c r="B193" s="130" t="str" cm="1">
        <f t="array" ref="B193">_xlfn.TEXTJOIN(", ", TRUE, _xlfn._xlws.FILTER('5. Données salariales brutes'!$A$2:$A$1297, ('5. Données salariales brutes'!$C$2:$C$1297 &lt; '5. Données salariales brutes'!D193) * ('5. Données salariales brutes'!$C$2:$C$1297 &gt;= '5. Données salariales brutes'!C193) * ('5. Données salariales brutes'!$A$2:$A$1297 &lt;&gt; '5. Données salariales brutes'!A193), "No matches"))</f>
        <v>CM-03, DA-CON-2, DA-CON Niveau spécial C, DA-PRO-2,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ST-STN-1, ST-TYP-1, ST-TYP-2</v>
      </c>
      <c r="C193" s="129" t="str" cm="1">
        <f t="array" ref="C193">_xlfn.TEXTJOIN(", ",TRUE,_xlfn._xlws.FILTER('5. Données salariales brutes'!$A$2:$A$1297,('5. Données salariales brutes'!$C$2:$C$1297 &gt;'5. Données salariales brutes'!E193)*('5. Données salariales brutes'!$C$2:$C$1297 &lt;'5. Données salariales brutes'!C193),"No matches"))</f>
        <v>CR-01, CR-02, DA-CON-1, DD-01, ED-EST-01 Maritimes (EE 3), ED-EST-02 Maritimes (EE 2), ED-EST-01 Québec (EE 2), ED-EST-02 Québec (EE 1), ED-EST-01 Ontario (EE 1), ED-EST-01 Manitoba (EE 1), ED-EST-01 Manitoba (EE 2), ED-EST-01 Saskatchewan (EE 3), ED-EST-02 Saskatchewan (EE 1), ED-EST-01 Alberta (EE 3), ED-EST-02 Alberta (EE 1), OE-CEO-3, OE-DEO-3, OE-MEO-3, SR-W (Groupe salarial 9) APC-2, SR-W (Groupe salarial 9) APD-2</v>
      </c>
    </row>
    <row r="194" spans="1:3" s="34" customFormat="1" ht="120" x14ac:dyDescent="0.25">
      <c r="A194" s="61" t="str">
        <f>'5. Données salariales brutes'!A194</f>
        <v>ED-EST-01 Maritimes (EE 5)</v>
      </c>
      <c r="B194" s="130" t="str" cm="1">
        <f t="array" ref="B194">_xlfn.TEXTJOIN(", ", TRUE, _xlfn._xlws.FILTER('5. Données salariales brutes'!$A$2:$A$1297, ('5. Données salariales brutes'!$C$2:$C$1297 &lt; '5. Données salariales brutes'!D194) * ('5. Données salariales brutes'!$C$2:$C$1297 &gt;= '5. Données salariales brutes'!C194) * ('5. Données salariales brutes'!$A$2:$A$1297 &lt;&gt; '5. Données salariales brutes'!A194), "No matches"))</f>
        <v>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EG-02 employé‑e‑s dont le traitement est protégé, GL-ELE -1, GL-ELE -2, GL-MDO-1, HS-PHS-01, LI-2, OE-MEO-4, PY-02, SR-W (Groupe salarial 9) APC-3, ST-OCE-2, ST-STN-1, ST-STN-2</v>
      </c>
      <c r="C194" s="129" t="str" cm="1">
        <f t="array" ref="C194">_xlfn.TEXTJOIN(", ",TRUE,_xlfn._xlws.FILTER('5. Données salariales brutes'!$A$2:$A$1297,('5. Données salariales brutes'!$C$2:$C$1297 &gt;'5. Données salariales brutes'!E194)*('5. Données salariales brutes'!$C$2:$C$1297 &lt;'5. Données salariales brutes'!C194),"No matches"))</f>
        <v>CM-03, CR-02, DA-CON-1, DA-CON-2, DA-CON Niveau spécial C, DA-PRO-2, ED-EST-01 Maritimes (EE 4), ED-EST-02 Maritimes (EE 3), ED-EST-03 Maritimes (EE 1), ED-EST-01 Québec (EE 3), ED-EST-02 Québec (EE 2), ED-EST-01 Ontario (EE 2), ED-EST-01 Manitoba (EE 2), ED-EST-01 Manitoba (EE 3), ED-EST-02 Manitoba (EE 1), ED-EST-01 Saskatchewan (EE 4), ED-EST-02 Saskatchewan (EE 1), ED-EST-02 Saskatchewan (EE 2), ED-EST-01 Alberta (EE 4), ED-EST-02 Alberta (EE 1), ED-EST-01 Colombie-Britannique (EE 1), GS-02, LI-1, SR-W (Groupe salarial 9) APD-3, ST-OCE-1, ST-TYP-1, ST-TYP-2</v>
      </c>
    </row>
    <row r="195" spans="1:3" s="34" customFormat="1" ht="180" x14ac:dyDescent="0.25">
      <c r="A195" s="61" t="str">
        <f>'5. Données salariales brutes'!A195</f>
        <v>ED-EST-01 Maritimes (EE 6)</v>
      </c>
      <c r="B195" s="130" t="str" cm="1">
        <f t="array" ref="B195">_xlfn.TEXTJOIN(", ", TRUE, _xlfn._xlws.FILTER('5. Données salariales brutes'!$A$2:$A$1297, ('5. Données salariales brutes'!$C$2:$C$1297 &lt; '5. Données salariales brutes'!D195) * ('5. Données salariales brutes'!$C$2:$C$1297 &gt;= '5. Données salariales brutes'!C195) * ('5. Données salariales brutes'!$A$2:$A$1297 &lt;&gt; '5. Données salariales brutes'!A195), "No matches"))</f>
        <v>CM-04, CR-03, DA-CON-3, DA-PRO-3,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-3, GL-ELE -4, GL-MDO-1, GL-MDO-2, GL-MOC-1, HS-HDO-01, LI-3, SR-W (Groupe salarial 9) APD-4, ST-SCY-1</v>
      </c>
      <c r="C195" s="129" t="str" cm="1">
        <f t="array" ref="C195">_xlfn.TEXTJOIN(", ",TRUE,_xlfn._xlws.FILTER('5. Données salariales brutes'!$A$2:$A$1297,('5. Données salariales brutes'!$C$2:$C$1297 &gt;'5. Données salariales brutes'!E195)*('5. Données salariales brutes'!$C$2:$C$1297 &lt;'5. Données salariales brutes'!C195),"No matches"))</f>
        <v>DA-PRO-2, ED-EST-01 Maritimes (EE 5), ED-EST-02 Maritimes (EE 4), ED-EST-03 Maritimes (EE 1), ED-EST-03 Maritimes (EE 2), ED-EST-01 Québec (EE 3), ED-EST-02 Québec (EE 2), ED-EST-03 Québec (EE 1), ED-EST-01 Ontario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GL-ELE -2, HS-PHS-01, LI-1, LI-2, OE-MEO-4, PY-02, SR-W (Groupe salarial 9) APC-3, ST-OCE-2, ST-STN-1, ST-STN-2</v>
      </c>
    </row>
    <row r="196" spans="1:3" s="34" customFormat="1" ht="180" x14ac:dyDescent="0.25">
      <c r="A196" s="61" t="str">
        <f>'5. Données salariales brutes'!A196</f>
        <v>ED-EST-01 Maritimes (EE 7)</v>
      </c>
      <c r="B196" s="130" t="str" cm="1">
        <f t="array" ref="B196">_xlfn.TEXTJOIN(", ", TRUE, _xlfn._xlws.FILTER('5. Données salariales brutes'!$A$2:$A$1297, ('5. Données salariales brutes'!$C$2:$C$1297 &lt; '5. Données salariales brutes'!D196) * ('5. Données salariales brutes'!$C$2:$C$1297 &gt;= '5. Données salariales brutes'!C196) * ('5. Données salariales brutes'!$A$2:$A$1297 &lt;&gt; '5. Données salariales brutes'!A196), "No matches"))</f>
        <v>DA-PRO-3, DD-02, ED-EST-01 (EE 1), ED-EST-01 Maritimes (EE 8), ED-EST-02 Maritimes (EE 6), ED-EST-02 Maritimes (EE 7), ED-EST-03 Maritimes (EE 4), ED-EST-04 Maritimes (EE 1), ED-EST-01 Québec (EE 5), ED-EST-02 Québec (EE 4),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c r="C196" s="129" t="str" cm="1">
        <f t="array" ref="C196">_xlfn.TEXTJOIN(", ",TRUE,_xlfn._xlws.FILTER('5. Données salariales brutes'!$A$2:$A$1297,('5. Données salariales brutes'!$C$2:$C$1297 &gt;'5. Données salariales brutes'!E196)*('5. Données salariales brutes'!$C$2:$C$1297 &lt;'5. Données salariales brutes'!C196),"No matches"))</f>
        <v>CM-04, CR-03, DA-CON-3, ED-EST-01 Maritimes (EE 6),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197" spans="1:3" s="34" customFormat="1" ht="165" x14ac:dyDescent="0.25">
      <c r="A197" s="61" t="str">
        <f>'5. Données salariales brutes'!A197</f>
        <v>ED-EST-01 Maritimes (EE 8)</v>
      </c>
      <c r="B197" s="130" t="str" cm="1">
        <f t="array" ref="B197">_xlfn.TEXTJOIN(", ", TRUE, _xlfn._xlws.FILTER('5. Données salariales brutes'!$A$2:$A$1297, ('5. Données salariales brutes'!$C$2:$C$1297 &lt; '5. Données salariales brutes'!D197) * ('5. Données salariales brutes'!$C$2:$C$1297 &gt;= '5. Données salariales brutes'!C197) * ('5. Données salariales brutes'!$A$2:$A$1297 &lt;&gt; '5. Données salariales brutes'!A197), "No matches"))</f>
        <v>CM-05, CR-04, ED-EST-01 (EE 1),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ST-COR-1, ST-SCY-3, TI-01</v>
      </c>
      <c r="C197" s="129" t="str" cm="1">
        <f t="array" ref="C197">_xlfn.TEXTJOIN(", ",TRUE,_xlfn._xlws.FILTER('5. Données salariales brutes'!$A$2:$A$1297,('5. Données salariales brutes'!$C$2:$C$1297 &gt;'5. Données salariales brutes'!E197)*('5. Données salariales brutes'!$C$2:$C$1297 &lt;'5. Données salariales brutes'!C197),"No matches"))</f>
        <v>CM-04, CR-03, DA-PRO-3, DD-02, ED-EST-01 Maritimes (EE 7),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GL-MOC-2, GT-01, HS-PHS-02, LI-3, PY-03, SR-W (Groupe salarial 9) APC-4, ST-OCE-3, ST-SCY-2</v>
      </c>
    </row>
    <row r="198" spans="1:3" s="34" customFormat="1" ht="45" x14ac:dyDescent="0.25">
      <c r="A198" s="61" t="str">
        <f>'5. Données salariales brutes'!A198</f>
        <v>ED-EST-02 Maritimes (EE 1)</v>
      </c>
      <c r="B198" s="130" t="str" cm="1">
        <f t="array" ref="B198">_xlfn.TEXTJOIN(", ", TRUE, _xlfn._xlws.FILTER('5. Données salariales brutes'!$A$2:$A$1297, ('5. Données salariales brutes'!$C$2:$C$1297 &lt; '5. Données salariales brutes'!D198) * ('5. Données salariales brutes'!$C$2:$C$1297 &gt;= '5. Données salariales brutes'!C198) * ('5. Données salariales brutes'!$A$2:$A$1297 &lt;&gt; '5. Données salariales brutes'!A198), "No matches"))</f>
        <v>CM-02, CR-01, DA-PRO-1, DD-01, ED-EST-01 Maritimes (EE 3), ED-EST-02 Maritimes (EE 2), ED-EST-01 Québec (EE 1), ED-EST-01 Saskatchewan (EE 2), ED-EST-01 Alberta (EE 2), PY-01, SR-W (Groupe salarial 9) APD-2, ST-COR Niveau spécial C</v>
      </c>
      <c r="C198" s="129" t="str" cm="1">
        <f t="array" ref="C198">_xlfn.TEXTJOIN(", ",TRUE,_xlfn._xlws.FILTER('5. Données salariales brutes'!$A$2:$A$1297,('5. Données salariales brutes'!$C$2:$C$1297 &gt;'5. Données salariales brutes'!E198)*('5. Données salariales brutes'!$C$2:$C$1297 &lt;'5. Données salariales brutes'!C198),"No matches"))</f>
        <v>ED-EST-01 Maritimes (EE 1), ED-EST-01 Maritimes (EE 2), ED-EST-01 Saskatchewan (EE 1), ED-EST-01 Alberta (EE 1), GS-01, OE-BEO-2, OE-CEO-2, OE-DEO-2, OE-MSE-2, OE-MEO-2, SR-W (Groupe salarial 9) APC-1, SR-W (Groupe salarial 9) APD-1, ST-COR Niveau spécial B</v>
      </c>
    </row>
    <row r="199" spans="1:3" s="34" customFormat="1" ht="75" x14ac:dyDescent="0.25">
      <c r="A199" s="61" t="str">
        <f>'5. Données salariales brutes'!A199</f>
        <v>ED-EST-02 Maritimes (EE 2)</v>
      </c>
      <c r="B199" s="130" t="str" cm="1">
        <f t="array" ref="B199">_xlfn.TEXTJOIN(", ", TRUE, _xlfn._xlws.FILTER('5. Données salariales brutes'!$A$2:$A$1297, ('5. Données salariales brutes'!$C$2:$C$1297 &lt; '5. Données salariales brutes'!D199) * ('5. Données salariales brutes'!$C$2:$C$1297 &gt;= '5. Données salariales brutes'!C199) * ('5. Données salariales brutes'!$A$2:$A$1297 &lt;&gt; '5. Données salariales brutes'!A199), "No matches"))</f>
        <v>CR-02, DA-CON-1, DA-CON-2, DA-CON Niveau spécial C, ED-EST-01 Maritimes (EE 4), ED-EST-02 Maritimes (EE 3), ED-EST-01 Québec (EE 2), ED-EST-02 Québec (EE 1), ED-EST-01 Ontario (EE 1), ED-EST-01 Manitoba (EE 1), ED-EST-01 Manitoba (EE 2), ED-EST-01 Saskatchewan (EE 3), ED-EST-02 Saskatchewan (EE 1), ED-EST-01 Alberta (EE 3), ED-EST-02 Alberta (EE 1), OE-CEO-3, OE-DEO-3, OE-MEO-3, SR-W (Groupe salarial 9) APC-2, ST-TYP-1, ST-TYP-2</v>
      </c>
      <c r="C199" s="129" t="str" cm="1">
        <f t="array" ref="C199">_xlfn.TEXTJOIN(", ",TRUE,_xlfn._xlws.FILTER('5. Données salariales brutes'!$A$2:$A$1297,('5. Données salariales brutes'!$C$2:$C$1297 &gt;'5. Données salariales brutes'!E199)*('5. Données salariales brutes'!$C$2:$C$1297 &lt;'5. Données salariales brutes'!C199),"No matches"))</f>
        <v>CM-02, CR-01, DA-PRO-1, DD-01, ED-EST-01 Maritimes (EE 2), ED-EST-01 Maritimes (EE 3), ED-EST-02 Maritimes (EE 1), ED-EST-01 Québec (EE 1), ED-EST-01 Saskatchewan (EE 2), ED-EST-01 Alberta (EE 2), PY-01, SR-W (Groupe salarial 9) APD-2, ST-COR Niveau spécial C</v>
      </c>
    </row>
    <row r="200" spans="1:3" s="34" customFormat="1" ht="90" x14ac:dyDescent="0.25">
      <c r="A200" s="61" t="str">
        <f>'5. Données salariales brutes'!A200</f>
        <v>ED-EST-02 Maritimes (EE 3)</v>
      </c>
      <c r="B200" s="130" t="str" cm="1">
        <f t="array" ref="B200">_xlfn.TEXTJOIN(", ", TRUE, _xlfn._xlws.FILTER('5. Données salariales brutes'!$A$2:$A$1297, ('5. Données salariales brutes'!$C$2:$C$1297 &lt; '5. Données salariales brutes'!D200) * ('5. Données salariales brutes'!$C$2:$C$1297 &gt;= '5. Données salariales brutes'!C200) * ('5. Données salariales brutes'!$A$2:$A$1297 &lt;&gt; '5. Données salariales brutes'!A200), "No matches"))</f>
        <v>CM-03, DA-PRO-2, ED-EST-01 Maritimes (EE 5),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HS-PHS-01, LI-1, OE-MEO-4, SR-W (Groupe salarial 9) APD-3, ST-OCE-1, ST-STN-1, ST-TYP-1, ST-TYP-2</v>
      </c>
      <c r="C200" s="129" t="str" cm="1">
        <f t="array" ref="C200">_xlfn.TEXTJOIN(", ",TRUE,_xlfn._xlws.FILTER('5. Données salariales brutes'!$A$2:$A$1297,('5. Données salariales brutes'!$C$2:$C$1297 &gt;'5. Données salariales brutes'!E200)*('5. Données salariales brutes'!$C$2:$C$1297 &lt;'5. Données salariales brutes'!C200),"No matches"))</f>
        <v>CR-02, DA-CON-1, DA-CON-2, DA-CON Niveau spécial C, DD-01, ED-EST-01 Maritimes (EE 3), ED-EST-01 Maritimes (EE 4), ED-EST-02 Maritimes (EE 2), ED-EST-01 Québec (EE 2), ED-EST-02 Québec (EE 1), ED-EST-01 Ontario (EE 1), ED-EST-01 Manitoba (EE 1), ED-EST-01 Manitoba (EE 2), ED-EST-01 Saskatchewan (EE 3), ED-EST-02 Saskatchewan (EE 1), ED-EST-01 Alberta (EE 3), ED-EST-02 Alberta (EE 1), OE-CEO-3, OE-DEO-3, OE-MEO-3, SR-W (Groupe salarial 9) APC-2, SR-W (Groupe salarial 9) APD-2</v>
      </c>
    </row>
    <row r="201" spans="1:3" s="34" customFormat="1" ht="120" x14ac:dyDescent="0.25">
      <c r="A201" s="61" t="str">
        <f>'5. Données salariales brutes'!A201</f>
        <v>ED-EST-02 Maritimes (EE 4)</v>
      </c>
      <c r="B201" s="130" t="str" cm="1">
        <f t="array" ref="B201">_xlfn.TEXTJOIN(", ", TRUE, _xlfn._xlws.FILTER('5. Données salariales brutes'!$A$2:$A$1297, ('5. Données salariales brutes'!$C$2:$C$1297 &lt; '5. Données salariales brutes'!D201) * ('5. Données salariales brutes'!$C$2:$C$1297 &gt;= '5. Données salariales brutes'!C201) * ('5. Données salariales brutes'!$A$2:$A$1297 &lt;&gt; '5. Données salariales brutes'!A201), "No matches"))</f>
        <v>DA-CON-3, ED-EST-01 Maritimes (EE 6),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ED-EST-01 Colombie-Britannique(EE 3), ED-EST-02 Colombie-Britannique (EE 1), ED-LAT-01 (EE 1), GL-ELE -1, GL-ELE -2, GL-MDO-1, HS-PHS-01, LI-2, PY-02, SR-W (Groupe salarial 9) APC-3, SR-W (Groupe salarial 9) APD-4, ST-OCE-2, ST-STN-1, ST-STN-2</v>
      </c>
      <c r="C201" s="129" t="str" cm="1">
        <f t="array" ref="C201">_xlfn.TEXTJOIN(", ",TRUE,_xlfn._xlws.FILTER('5. Données salariales brutes'!$A$2:$A$1297,('5. Données salariales brutes'!$C$2:$C$1297 &gt;'5. Données salariales brutes'!E201)*('5. Données salariales brutes'!$C$2:$C$1297 &lt;'5. Données salariales brutes'!C201),"No matches"))</f>
        <v>CM-03, DA-CON-1, DA-CON-2, DA-CON Niveau spécial C, DA-PRO-2, ED-EST-01 Maritimes (EE 4), ED-EST-01 Maritimes (EE 5), ED-EST-02 Maritimes (EE 3),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EG-02 employé‑e‑s dont le traitement est protégé, GS-02, LI-1, OE-MEO-4, SR-W (Groupe salarial 9) APD-3, ST-OCE-1, ST-TYP-1, ST-TYP-2</v>
      </c>
    </row>
    <row r="202" spans="1:3" s="34" customFormat="1" ht="165" x14ac:dyDescent="0.25">
      <c r="A202" s="61" t="str">
        <f>'5. Données salariales brutes'!A202</f>
        <v>ED-EST-02 Maritimes (EE 5)</v>
      </c>
      <c r="B202" s="130" t="str" cm="1">
        <f t="array" ref="B202">_xlfn.TEXTJOIN(", ", TRUE, _xlfn._xlws.FILTER('5. Données salariales brutes'!$A$2:$A$1297, ('5. Données salariales brutes'!$C$2:$C$1297 &lt; '5. Données salariales brutes'!D202) * ('5. Données salariales brutes'!$C$2:$C$1297 &gt;= '5. Données salariales brutes'!C202) * ('5. Données salariales brutes'!$A$2:$A$1297 &lt;&gt; '5. Données salariales brutes'!A202), "No matches"))</f>
        <v>CM-04, CR-03, DA-CON-3, DA-PRO-3, ED-EST-01 Maritimes (EE 7), ED-EST-02 Maritimes (EE 6), ED-EST-03 Maritimes (EE 3), ED-EST-01 Québec (EE 4), ED-EST-01 Québec (EE 5),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202" s="129" t="str" cm="1">
        <f t="array" ref="C202">_xlfn.TEXTJOIN(", ",TRUE,_xlfn._xlws.FILTER('5. Données salariales brutes'!$A$2:$A$1297,('5. Données salariales brutes'!$C$2:$C$1297 &gt;'5. Données salariales brutes'!E202)*('5. Données salariales brutes'!$C$2:$C$1297 &lt;'5. Données salariales brutes'!C202),"No matches"))</f>
        <v>DA-PRO-2, 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row>
    <row r="203" spans="1:3" s="34" customFormat="1" ht="180" x14ac:dyDescent="0.25">
      <c r="A203" s="61" t="str">
        <f>'5. Données salariales brutes'!A203</f>
        <v>ED-EST-02 Maritimes (EE 6)</v>
      </c>
      <c r="B203" s="130" t="str" cm="1">
        <f t="array" ref="B203">_xlfn.TEXTJOIN(", ", TRUE, _xlfn._xlws.FILTER('5. Données salariales brutes'!$A$2:$A$1297, ('5. Données salariales brutes'!$C$2:$C$1297 &lt; '5. Données salariales brutes'!D203) * ('5. Données salariales brutes'!$C$2:$C$1297 &gt;= '5. Données salariales brutes'!C203) * ('5. Données salariales brutes'!$A$2:$A$1297 &lt;&gt; '5. Données salariales brutes'!A203), "No matches"))</f>
        <v>DA-PRO-3, DD-02, ED-EST-01 (EE 1), ED-EST-01 Maritimes (EE 8), ED-EST-02 Maritimes (EE 7), ED-EST-03 Maritimes (EE 4), ED-EST-04 Maritimes (EE 1), ED-EST-01 Québec (EE 5), ED-EST-02 Québec (EE 4), ED-EST-02 Québec (EE 5), ED-EST-03 Québec (EE 3), ED-EST-04 Québec (EE 2), ED-EST-01 Ontario (EE 6),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3), ED-EST-03 Colombie-Britannique (EE 1), ED-LAT-01 (EE 3), GL-AMW-2, GL-AMW-3, GL-ELE -4, GL-ELE -5, GL-MAN-1, GL-MAN-2, GL-MDO-3, GL-MDO-4, GL-MOC-2, GS-03, GT-01, HS-HDO-02, HS-PHS-02, LI-4, PY-03, SR-W (Groupe salarial 9) APC-4, SR-W (Groupe salarial 9) APD-5, ST-OCE-3, ST-SCY-2</v>
      </c>
      <c r="C203" s="129" t="str" cm="1">
        <f t="array" ref="C203">_xlfn.TEXTJOIN(", ",TRUE,_xlfn._xlws.FILTER('5. Données salariales brutes'!$A$2:$A$1297,('5. Données salariales brutes'!$C$2:$C$1297 &gt;'5. Données salariales brutes'!E203)*('5. Données salariales brutes'!$C$2:$C$1297 &lt;'5. Données salariales brutes'!C203),"No matches"))</f>
        <v>CM-04, CR-03, DA-CON-3, ED-EST-01 Maritimes (EE 6), ED-EST-01 Maritimes (EE 7), ED-EST-02 Maritimes (EE 5), ED-EST-03 Maritimes (EE 2), ED-EST-03 Maritimes (EE 3), ED-EST-01 Québec (EE 4), ED-EST-02 Québec (EE 3), ED-EST-03 Québec (EE 2), ED-EST-04 Québec (EE 1), ED-EST-01 Ontario (EE 4), ED-EST-01 Ontario (EE 5), ED-EST-02 Ontario (EE 1), ED-EST-01 Manitoba (EE 5), ED-EST-01 Manitoba (EE 6), ED-EST-02 Manitoba (EE 3), ED-EST-01 Saskatchewan (EE 6), ED-EST-01 Saskatchewan (EE 7), ED-EST-02 Saskatchewan (EE 3),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204" spans="1:3" s="34" customFormat="1" ht="180" x14ac:dyDescent="0.25">
      <c r="A204" s="61" t="str">
        <f>'5. Données salariales brutes'!A204</f>
        <v>ED-EST-02 Maritimes (EE 7)</v>
      </c>
      <c r="B204" s="130" t="str" cm="1">
        <f t="array" ref="B204">_xlfn.TEXTJOIN(", ", TRUE, _xlfn._xlws.FILTER('5. Données salariales brutes'!$A$2:$A$1297, ('5. Données salariales brutes'!$C$2:$C$1297 &lt; '5. Données salariales brutes'!D204) * ('5. Données salariales brutes'!$C$2:$C$1297 &gt;= '5. Données salariales brutes'!C204) * ('5. Données salariales brutes'!$A$2:$A$1297 &lt;&gt; '5. Données salariales brutes'!A204), "No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ED-LAT-02 (EE 1), EL-01, GL-AMW-00, GL-AMW-4, GL-ELE -5, GL-ELE -6, GL-MAN-2, GL-MAN-3, GL-MDO-4, GL-MOC-3, GL-MOC-4, GS-04, HS-HDO-02, HS-PHS-03, LI-4, OE-MEO-5, PY-04, SR-W (Groupe salarial 1), ST-COR-1, ST-SCY-3, TI-01</v>
      </c>
      <c r="C204" s="129" t="str" cm="1">
        <f t="array" ref="C204">_xlfn.TEXTJOIN(", ",TRUE,_xlfn._xlws.FILTER('5. Données salariales brutes'!$A$2:$A$1297,('5. Données salariales brutes'!$C$2:$C$1297 &gt;'5. Données salariales brutes'!E204)*('5. Données salariales brutes'!$C$2:$C$1297 &lt;'5. Données salariales brutes'!C204),"No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2), ED-LAT-01 (EE 3), EU-TEA (Maritimes), EU-TEA (Québec), EU-TEA (Ontario), EU-TEA (Manitoba), EU-TEA (Saskatchewan), EU-TEA (Alberta), EU-TEA (Colombie-Britannique), GL-AMW-2, GL-AMW-3, GL-ELE -4, GL-MAN-1, GL-MDO-2, GL-MDO-3, GL-MOC-1, GL-MOC-2, GS-03, GT-01, HS-PHS-02, LI-3, PY-03, SR-W (Groupe salarial 9) APC-4, SR-W (Groupe salarial 9) APD-5, ST-OCE-3, ST-SCY-2</v>
      </c>
    </row>
    <row r="205" spans="1:3" s="34" customFormat="1" ht="195" x14ac:dyDescent="0.25">
      <c r="A205" s="61" t="str">
        <f>'5. Données salariales brutes'!A205</f>
        <v>ED-EST-02 Maritimes (EE 8)</v>
      </c>
      <c r="B205" s="130" t="str" cm="1">
        <f t="array" ref="B205">_xlfn.TEXTJOIN(", ", TRUE, _xlfn._xlws.FILTER('5. Données salariales brutes'!$A$2:$A$1297, ('5. Données salariales brutes'!$C$2:$C$1297 &lt; '5. Données salariales brutes'!D205) * ('5. Données salariales brutes'!$C$2:$C$1297 &gt;= '5. Données salariales brutes'!C205) * ('5. Données salariales brutes'!$A$2:$A$1297 &lt;&gt; '5. Données salariales brutes'!A205), "No matches"))</f>
        <v>DA-PRO-4, DD-03, ED-EST-01 (EE 2), ED-EST-02 (EE 1) ,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(service du pont et service de la chambre des machines), SC-STD-1, SC-1 (utilisation de matériel et métier spécialisés), SR-W (Groupe salarial 9) APC-5, SR-W (Groupe salarial 9) APD-6, ST-COR-1, TI-02</v>
      </c>
      <c r="C205" s="129" t="str" cm="1">
        <f t="array" ref="C205">_xlfn.TEXTJOIN(", ",TRUE,_xlfn._xlws.FILTER('5. Données salariales brutes'!$A$2:$A$1297,('5. Données salariales brutes'!$C$2:$C$1297 &gt;'5. Données salariales brutes'!E205)*('5. Données salariales brutes'!$C$2:$C$1297 &lt;'5. Données salariales brutes'!C205),"No matches"))</f>
        <v>CM-05, CR-04,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3), ED-LAT-01 (EE 4), ED-LAT-02 (EE 1), GL-AMW-00, GL-AMW-3, GL-AMW-4, GL-ELE -5, GL-ELE -6, GL-MAN-2, GL-MDO-4, GL-MOC-2, GL-MOC-3, GS-03, GT-01, HS-HDO-02, LI-4, OE-MEO-5, SR-W (Groupe salarial 1), SR-W (Groupe salarial 9) APC-4, SR-W (Groupe salarial 9) APD-5, ST-SCY-2, ST-SCY-3, TI-01</v>
      </c>
    </row>
    <row r="206" spans="1:3" s="34" customFormat="1" ht="225" x14ac:dyDescent="0.25">
      <c r="A206" s="61" t="str">
        <f>'5. Données salariales brutes'!A206</f>
        <v>ED-EST-02 Maritimes (EE 9)</v>
      </c>
      <c r="B206" s="130" t="str" cm="1">
        <f t="array" ref="B206">_xlfn.TEXTJOIN(", ", TRUE, _xlfn._xlws.FILTER('5. Données salariales brutes'!$A$2:$A$1297, ('5. Données salariales brutes'!$C$2:$C$1297 &lt; '5. Données salariales brutes'!D206) * ('5. Données salariales brutes'!$C$2:$C$1297 &gt;= '5. Données salariales brutes'!C206) * ('5. Données salariales brutes'!$A$2:$A$1297 &lt;&gt; '5. Données salariales brutes'!A206), "No matches"))</f>
        <v>CR-05, DD-03,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ED-LAT-01 (EE 6), ED-LAT-01 (EE 7), ED-LAT-02 (EE 3), ED-LAT-02 (EE 4), ED-LAT-03 (EE 2), ED-LAT-04 (EE 1), EG-01, GL-AMW-6, GL-AMW-7, GL-ELE -8, GL-GHW-3, GL-GHW-4, GL-INM-00, GL-MAM-5, GL-MAN-5, GL-MDO-6, GL-MDO-7, GL-MOC-5, GL-MOC-6, GL-MST-00, GL-PRW-00, GL-PRW-5, GT-02, HP-01, HS-HDO-04, HS-PHS-04, OM-01, PI-01-CGC, PY-05, SC-1 (service du pont et service de la chambre des machines), SC-2 (service du pont et service de la chambre des machines), SC-STD-1, SC-STD-2, SC-2 (utilisation de matériel et métier spécialisés), SR-W (Groupe salarial 9) APD-7, ST-SCY-4, TI-02, WP-01</v>
      </c>
      <c r="C206" s="129" t="str" cm="1">
        <f t="array" ref="C206">_xlfn.TEXTJOIN(", ",TRUE,_xlfn._xlws.FILTER('5. Données salariales brutes'!$A$2:$A$1297,('5. Données salariales brutes'!$C$2:$C$1297 &gt;'5. Données salariales brutes'!E206)*('5. Données salariales brutes'!$C$2:$C$1297 &lt;'5. Données salariales brutes'!C206),"No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4), ED-LAT-01 (EE 5), ED-LAT-02 (EE 2), ED-LAT-03 (EE 1), EL-01, EU-PEI-1, GL-AMW-4, GL-AMW-5, GL-ELE -6, GL-ELE -7, GL-MAN-3, GL-MAN-4, GL-MDO-5, GL-MOC-3, GL-MOC-4, GS-04, HS-HDO-03, HS-PHS-03, LI-5, OE-MEO-5, PY-04, SC-1 (utilisation de matériel et métier spécialisés), SR-W (Groupe salarial 9) APC-5, SR-W (Groupe salarial 9) APD-6, ST-COR-1, ST-SCY-3, TI-01</v>
      </c>
    </row>
    <row r="207" spans="1:3" s="34" customFormat="1" ht="120" x14ac:dyDescent="0.25">
      <c r="A207" s="61" t="str">
        <f>'5. Données salariales brutes'!A207</f>
        <v>ED-EST-03 Maritimes (EE 1)</v>
      </c>
      <c r="B207" s="130" t="str" cm="1">
        <f t="array" ref="B207">_xlfn.TEXTJOIN(", ", TRUE, _xlfn._xlws.FILTER('5. Données salariales brutes'!$A$2:$A$1297, ('5. Données salariales brutes'!$C$2:$C$1297 &lt; '5. Données salariales brutes'!D207) * ('5. Données salariales brutes'!$C$2:$C$1297 &gt;= '5. Données salariales brutes'!C207) * ('5. Données salariales brutes'!$A$2:$A$1297 &lt;&gt; '5. Données salariales brutes'!A207), "No matches"))</f>
        <v>ED-EST-01 Maritimes (EE 5), ED-EST-01 Maritimes (EE 6), ED-EST-02 Maritimes (EE 4), ED-EST-03 Maritimes (EE 2), ED-EST-01 Québec (EE 3),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c r="C207" s="129" t="str" cm="1">
        <f t="array" ref="C207">_xlfn.TEXTJOIN(", ",TRUE,_xlfn._xlws.FILTER('5. Données salariales brutes'!$A$2:$A$1297,('5. Données salariales brutes'!$C$2:$C$1297 &gt;'5. Données salariales brutes'!E207)*('5. Données salariales brutes'!$C$2:$C$1297 &lt;'5. Données salariales brutes'!C207),"No matches"))</f>
        <v>CM-03, CR-02, DA-CON-1, DA-CON-2, DA-CON Niveau spécial C, DA-PRO-2, ED-EST-01 Maritimes (EE 4), ED-EST-02 Maritimes (EE 3), ED-EST-02 Québec (EE 1),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row>
    <row r="208" spans="1:3" s="34" customFormat="1" ht="150" x14ac:dyDescent="0.25">
      <c r="A208" s="61" t="str">
        <f>'5. Données salariales brutes'!A208</f>
        <v>ED-EST-03 Maritimes (EE 2)</v>
      </c>
      <c r="B208" s="130" t="str" cm="1">
        <f t="array" ref="B208">_xlfn.TEXTJOIN(", ", TRUE, _xlfn._xlws.FILTER('5. Données salariales brutes'!$A$2:$A$1297, ('5. Données salariales brutes'!$C$2:$C$1297 &lt; '5. Données salariales brutes'!D208) * ('5. Données salariales brutes'!$C$2:$C$1297 &gt;= '5. Données salariales brutes'!C208) * ('5. Données salariales brutes'!$A$2:$A$1297 &lt;&gt; '5. Données salariales brutes'!A208), "No matches"))</f>
        <v>CM-04, CR-03, DA-CON-3, ED-EST-01 Maritimes (EE 6), ED-EST-01 Maritimes (EE 7), ED-EST-02 Maritimes (EE 5), ED-EST-02 Maritimes (EE 6), ED-EST-03 Maritimes (EE 3), ED-EST-01 Québec (EE 4), ED-EST-02 Québec (EE 3), ED-EST-03 Québec (EE 2), ED-EST-04 Québec (EE 1), ED-EST-01 Ontario (EE 4), ED-EST-01 Ontario (EE 5), ED-EST-02 Ontario (EE 1), ED-EST-01 Manitoba (EE 5), ED-EST-01 Manitoba (EE 6), ED-EST-02 Manitoba (EE 3), ED-EST-01 Saskatchewan (EE 6), ED-EST-01 Saskatchewan (EE 7), ED-EST-02 Saskatchewan (EE 3),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c r="C208" s="129" t="str" cm="1">
        <f t="array" ref="C208">_xlfn.TEXTJOIN(", ",TRUE,_xlfn._xlws.FILTER('5. Données salariales brutes'!$A$2:$A$1297,('5. Données salariales brutes'!$C$2:$C$1297 &gt;'5. Données salariales brutes'!E208)*('5. Données salariales brutes'!$C$2:$C$1297 &lt;'5. Données salariales brutes'!C208),"No matches"))</f>
        <v>DA-PRO-2, ED-EST-01 Maritimes (EE 5), ED-EST-02 Maritimes (EE 4), ED-EST-03 Maritimes (EE 1),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GS-02, HS-PHS-01, LI-1, LI-2, OE-MEO-4, PY-02, SR-W (Groupe salarial 9) APC-3, SR-W (Groupe salarial 9) APD-3, ST-OCE-2, ST-STN-1, ST-STN-2</v>
      </c>
    </row>
    <row r="209" spans="1:3" s="34" customFormat="1" ht="180" x14ac:dyDescent="0.25">
      <c r="A209" s="61" t="str">
        <f>'5. Données salariales brutes'!A209</f>
        <v>ED-EST-03 Maritimes (EE 3)</v>
      </c>
      <c r="B209" s="130" t="str" cm="1">
        <f t="array" ref="B209">_xlfn.TEXTJOIN(", ", TRUE, _xlfn._xlws.FILTER('5. Données salariales brutes'!$A$2:$A$1297, ('5. Données salariales brutes'!$C$2:$C$1297 &lt; '5. Données salariales brutes'!D209) * ('5. Données salariales brutes'!$C$2:$C$1297 &gt;= '5. Données salariales brutes'!C209) * ('5. Données salariales brutes'!$A$2:$A$1297 &lt;&gt; '5. Données salariales brutes'!A209), "No matches"))</f>
        <v>DA-PRO-3, DD-02, ED-EST-01 (EE 1), ED-EST-01 Maritimes (EE 7), ED-EST-01 Maritimes (EE 8), ED-EST-02 Maritimes (EE 6), ED-EST-02 Maritimes (EE 7),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GL-MOC-1, GL-MOC-2, GS-03, GT-01, HS-PHS-02, LI-4, PY-03, SR-W (Groupe salarial 9) APC-4, SR-W (Groupe salarial 9) APD-5, ST-OCE-3, ST-SCY-2</v>
      </c>
      <c r="C209" s="129" t="str" cm="1">
        <f t="array" ref="C209">_xlfn.TEXTJOIN(", ",TRUE,_xlfn._xlws.FILTER('5. Données salariales brutes'!$A$2:$A$1297,('5. Données salariales brutes'!$C$2:$C$1297 &gt;'5. Données salariales brutes'!E209)*('5. Données salariales brutes'!$C$2:$C$1297 &lt;'5. Données salariales brutes'!C209),"No matches"))</f>
        <v>CM-04, CR-03, DA-CON-3, ED-EST-01 Maritimes (EE 6), ED-EST-02 Maritimes (EE 5), ED-EST-03 Maritimes (EE 2), ED-EST-01 Québec (EE 4), ED-EST-02 Québec (EE 3), ED-EST-03 Québec (EE 2), ED-EST-01 Ontario (EE 4), ED-EST-02 Ontario (EE 1),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PY-02, SR-W (Groupe salarial 9) APC-3, SR-W (Groupe salarial 9) APD-4, ST-SCY-1, ST-STN-2</v>
      </c>
    </row>
    <row r="210" spans="1:3" s="34" customFormat="1" ht="180" x14ac:dyDescent="0.25">
      <c r="A210" s="61" t="str">
        <f>'5. Données salariales brutes'!A210</f>
        <v>ED-EST-03 Maritimes (EE 4)</v>
      </c>
      <c r="B210" s="130" t="str" cm="1">
        <f t="array" ref="B210">_xlfn.TEXTJOIN(", ", TRUE, _xlfn._xlws.FILTER('5. Données salariales brutes'!$A$2:$A$1297, ('5. Données salariales brutes'!$C$2:$C$1297 &lt; '5. Données salariales brutes'!D210) * ('5. Données salariales brutes'!$C$2:$C$1297 &gt;= '5. Données salariales brutes'!C210) * ('5. Données salariales brutes'!$A$2:$A$1297 &lt;&gt; '5. Données salariales brutes'!A210), "No matches"))</f>
        <v>CM-05, CR-04, ED-EST-01 (EE 1), ED-EST-01 Maritimes (EE 8), ED-EST-02 Maritimes (EE 7), ED-EST-02 Maritimes (EE 8),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ST-SCY-3, TI-01</v>
      </c>
      <c r="C210" s="129" t="str" cm="1">
        <f t="array" ref="C210">_xlfn.TEXTJOIN(", ",TRUE,_xlfn._xlws.FILTER('5. Données salariales brutes'!$A$2:$A$1297,('5. Données salariales brutes'!$C$2:$C$1297 &gt;'5. Données salariales brutes'!E210)*('5. Données salariales brutes'!$C$2:$C$1297 &lt;'5. Données salariales brutes'!C210),"No matches"))</f>
        <v>CM-04, CR-03, DA-PRO-3, DD-02, ED-EST-01 Maritimes (EE 7), ED-EST-02 Maritimes (EE 6), ED-EST-03 Maritimes (EE 3), ED-EST-01 Québec (EE 5), ED-EST-02 Québec (EE 4), ED-EST-03 Québec (EE 2), ED-EST-03 Québec (EE 3), ED-EST-04 Québec (EE 1), ED-EST-01 Ontario (EE 5), ED-EST-01 Ontario (EE 6), ED-EST-02 Ontario (EE 2), ED-EST-03 Ontario (EE 1), ED-EST-01 Manitoba (EE 6), ED-EST-01 Manitoba (EE 7), ED-EST-02 Manitoba (EE 3),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GL-MOC-2, GT-01, HS-PHS-02, LI-3, PY-03, SR-W (Groupe salarial 9) APC-4, ST-OCE-3, ST-SCY-2</v>
      </c>
    </row>
    <row r="211" spans="1:3" ht="180" x14ac:dyDescent="0.25">
      <c r="A211" s="61" t="str">
        <f>'5. Données salariales brutes'!A211</f>
        <v>ED-EST-03 Maritimes (EE 5)</v>
      </c>
      <c r="B211" s="130" t="str" cm="1">
        <f t="array" ref="B211">_xlfn.TEXTJOIN(", ", TRUE, _xlfn._xlws.FILTER('5. Données salariales brutes'!$A$2:$A$1297, ('5. Données salariales brutes'!$C$2:$C$1297 &lt; '5. Données salariales brutes'!D211) * ('5. Données salariales brutes'!$C$2:$C$1297 &gt;= '5. Données salariales brutes'!C211) * ('5. Données salariales brutes'!$A$2:$A$1297 &lt;&gt; '5. Données salariales brutes'!A211), "No matches"))</f>
        <v>CR-04, DA-PRO-4, DD-03, ED-EST-01 (EE 2), ED-EST-02 (EE 1) , ED-EST-02 Maritimes (EE 8), ED-EST-02 Maritimes (EE 9), ED-EST-03 Maritimes (EE 6), ED-EST-04 Maritimes (EE 2), ED-EST-01 Québec (EE 7), ED-EST-02 Québec (EE 6),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c r="C211" s="129" t="str" cm="1">
        <f t="array" ref="C211">_xlfn.TEXTJOIN(", ",TRUE,_xlfn._xlws.FILTER('5. Données salariales brutes'!$A$2:$A$1297,('5. Données salariales brutes'!$C$2:$C$1297 &gt;'5. Données salariales brutes'!E211)*('5. Données salariales brutes'!$C$2:$C$1297 &lt;'5. Données salariales brutes'!C211),"No matches"))</f>
        <v>CM-05, DD-02, ED-EST-01 (EE 1), ED-EST-01 Maritimes (EE 8), ED-EST-02 Maritimes (EE 7), ED-EST-03 Maritimes (EE 4), ED-EST-04 Maritimes (EE 1), ED-EST-01 Québec (EE 5),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GL-MAN-1, GL-MAN-2, GL-MDO-3, GL-MDO-4, GL-MOC-2, GL-MOC-3, GS-03, GT-01, HS-HDO-02, LI-4, OE-MEO-5, PY-03, SR-W (Groupe salarial 1), SR-W (Groupe salarial 9) APC-4, SR-W (Groupe salarial 9) APD-5, ST-SCY-2, ST-SCY-3</v>
      </c>
    </row>
    <row r="212" spans="1:3" ht="225" x14ac:dyDescent="0.25">
      <c r="A212" s="61" t="str">
        <f>'5. Données salariales brutes'!A212</f>
        <v>ED-EST-03 Maritimes (EE 6)</v>
      </c>
      <c r="B212" s="130" t="str" cm="1">
        <f t="array" ref="B212">_xlfn.TEXTJOIN(", ", TRUE, _xlfn._xlws.FILTER('5. Données salariales brutes'!$A$2:$A$1297, ('5. Données salariales brutes'!$C$2:$C$1297 &lt; '5. Données salariales brutes'!D212) * ('5. Données salariales brutes'!$C$2:$C$1297 &gt;= '5. Données salariales brutes'!C212) * ('5. Données salariales brutes'!$A$2:$A$1297 &lt;&gt; '5. Données salariales brutes'!A212), "No matches"))</f>
        <v>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1), ED-LAT-03 (EE 2), GL-AMW-6, GL-ELE -8, GL-GHW-3,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212" s="129" t="str" cm="1">
        <f t="array" ref="C212">_xlfn.TEXTJOIN(", ",TRUE,_xlfn._xlws.FILTER('5. Données salariales brutes'!$A$2:$A$1297,('5. Données salariales brutes'!$C$2:$C$1297 &gt;'5. Données salariales brutes'!E212)*('5. Données salariales brutes'!$C$2:$C$1297 &lt;'5. Données salariales brutes'!C212),"No matches"))</f>
        <v>CM-05, CR-04, DA-PRO-4,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row>
    <row r="213" spans="1:3" ht="255" x14ac:dyDescent="0.25">
      <c r="A213" s="61" t="str">
        <f>'5. Données salariales brutes'!A213</f>
        <v>ED-EST-03 Maritimes (EE 7)</v>
      </c>
      <c r="B213" s="130" t="str" cm="1">
        <f t="array" ref="B213">_xlfn.TEXTJOIN(", ", TRUE, _xlfn._xlws.FILTER('5. Données salariales brutes'!$A$2:$A$1297, ('5. Données salariales brutes'!$C$2:$C$1297 &lt; '5. Données salariales brutes'!D213) * ('5. Données salariales brutes'!$C$2:$C$1297 &gt;= '5. Données salariales brutes'!C213) * ('5. Données salariales brutes'!$A$2:$A$1297 &lt;&gt; '5. Données salariales brutes'!A213), "No matches"))</f>
        <v>AS-01, CM-06, CR-05, DA-CON-4, ED-EST-01 (EE 4), ED-EST-02 (EE 2) , ED-EST-02 (EE 3) , ED-EST-03 (EE 1),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ED-EST-02 Saskatchewan (EE 8), ED-EST-03 Saskatchewan (EE 6), ED-EST-04 Saskatchewan (EE 1), ED-EST-04 Saskatchewan (EE 2), ED-EST-02 Alberta (EE 7),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c r="C213" s="129" t="str" cm="1">
        <f t="array" ref="C213">_xlfn.TEXTJOIN(", ",TRUE,_xlfn._xlws.FILTER('5. Données salariales brutes'!$A$2:$A$1297,('5. Données salariales brutes'!$C$2:$C$1297 &gt;'5. Données salariales brutes'!E213)*('5. Données salariales brutes'!$C$2:$C$1297 &lt;'5. Données salariales brutes'!C213),"No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ED-EST-03 Manitoba (EE 5), ED-EST-02 Saskatchewan (EE 6),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ST-COR-1, ST-SCY-4, TI-02</v>
      </c>
    </row>
    <row r="214" spans="1:3" ht="255" x14ac:dyDescent="0.25">
      <c r="A214" s="61" t="str">
        <f>'5. Données salariales brutes'!A214</f>
        <v>ED-EST-03 Maritimes (EE 8)</v>
      </c>
      <c r="B214" s="130" t="str" cm="1">
        <f t="array" ref="B214">_xlfn.TEXTJOIN(", ", TRUE, _xlfn._xlws.FILTER('5. Données salariales brutes'!$A$2:$A$1297, ('5. Données salariales brutes'!$C$2:$C$1297 &lt; '5. Données salariales brutes'!D214) * ('5. Données salariales brutes'!$C$2:$C$1297 &gt;= '5. Données salariales brutes'!C214) * ('5. Données salariales brutes'!$A$2:$A$1297 &lt;&gt; '5. Données salariales brutes'!A214), "No matches"))</f>
        <v>AS-01, CM-06, DA-CON-5, DA-PRO-5, DD-04, ED-EST-01 (EE 4), ED-EST-02 (EE 3) , ED-EST-03 (EE 1), ED-EST-03 Maritimes (EE 9), ED-EST-04 Maritimes (EE 4), ED-EST-04 Maritimes (EE 5), ED-EST-05 Maritimes (EE 2), ED-EST-05 Maritimes (EE 3), ED-EST-06 Maritimes (EE 1), ED-EST-01 Québec (EE 9), ED-EST-02 Québec (EE 9), ED-EST-03 Québec (EE 7), ED-EST-04 Québec (EE 6), ED-EST-05 Québec (EE 4), ED-EST-06 Québec (EE 2),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214" s="129" t="str" cm="1">
        <f t="array" ref="C214">_xlfn.TEXTJOIN(", ",TRUE,_xlfn._xlws.FILTER('5. Données salariales brutes'!$A$2:$A$1297,('5. Données salariales brutes'!$C$2:$C$1297 &gt;'5. Données salariales brutes'!E214)*('5. Données salariales brutes'!$C$2:$C$1297 &lt;'5. Données salariales brutes'!C214),"No matches"))</f>
        <v>CR-05, DA-CON-4,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GL-AIM-00, GL-AMW-6, GL-AMW-7, GL-ELE -8, GL-ELE -9, GL-GHW-3, GL-GHW-4, GL-INM-00, GL-MAM-5, GL-MAN-5, GL-MAN-6, GL-MDO-6, GL-MDO-7, GL-MOC-5,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215" spans="1:3" ht="285" x14ac:dyDescent="0.25">
      <c r="A215" s="61" t="str">
        <f>'5. Données salariales brutes'!A215</f>
        <v>ED-EST-03 Maritimes (EE 9)</v>
      </c>
      <c r="B215" s="130" t="str" cm="1">
        <f t="array" ref="B215">_xlfn.TEXTJOIN(", ", TRUE, _xlfn._xlws.FILTER('5. Données salariales brutes'!$A$2:$A$1297, ('5. Données salariales brutes'!$C$2:$C$1297 &lt; '5. Données salariales brutes'!D215) * ('5. Données salariales brutes'!$C$2:$C$1297 &gt;= '5. Données salariales brutes'!C215) * ('5. Données salariales brutes'!$A$2:$A$1297 &lt;&gt; '5. Données salariales brutes'!A215),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215" s="129" t="str" cm="1">
        <f t="array" ref="C215">_xlfn.TEXTJOIN(", ",TRUE,_xlfn._xlws.FILTER('5. Données salariales brutes'!$A$2:$A$1297,('5. Données salariales brutes'!$C$2:$C$1297 &gt;'5. Données salariales brutes'!E215)*('5. Données salariales brutes'!$C$2:$C$1297 &lt;'5. Données salariales brutes'!C215),"No matches"))</f>
        <v>AS-01, CM-06, CR-05, DA-CON-4, DA-PRO-5, DD-04,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GL-MOC-6, GL-MOC-7, GL-MST-00, GL-MST-9, GL-PCF-00, GL-PRW-6, GL-PRW-7, GL-WOW-00, GS-05, GT-02, HS-HDO-04, HS-PHS-04, IS-01 , LI-6, MA-01, OM-01, PG-01, PI-01-CGC, PM-01 , PY-05, SC-3 (service du pont et service de la chambre des machines), SC-STD-3, SC-3 (utilisation de matériel et métier spécialisés), SR-W (Groupe salarial 2), SR-W (Groupe salarial 9) APC-6, SR-W (Groupe salarial 9) APD-7</v>
      </c>
    </row>
    <row r="216" spans="1:3" ht="195" x14ac:dyDescent="0.25">
      <c r="A216" s="61" t="str">
        <f>'5. Données salariales brutes'!A216</f>
        <v>ED-EST-04 Maritimes (EE 1)</v>
      </c>
      <c r="B216" s="130" t="str" cm="1">
        <f t="array" ref="B216">_xlfn.TEXTJOIN(", ", TRUE, _xlfn._xlws.FILTER('5. Données salariales brutes'!$A$2:$A$1297, ('5. Données salariales brutes'!$C$2:$C$1297 &lt; '5. Données salariales brutes'!D216) * ('5. Données salariales brutes'!$C$2:$C$1297 &gt;= '5. Données salariales brutes'!C216) * ('5. Données salariales brutes'!$A$2:$A$1297 &lt;&gt; '5. Données salariales brutes'!A216), "No matches"))</f>
        <v>CM-05, CR-04, ED-EST-01 (EE 2), ED-EST-02 Maritimes (EE 8), ED-EST-03 Maritimes (EE 5),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GL-MAN-2, GL-MAN-3, GL-MDO-5, GL-MOC-3, GL-MOC-4, GS-04, HS-HDO-02, HS-PHS-03, OE-MEO-5, PY-04, SR-W (Groupe salarial 1), ST-COR-1, ST-SCY-3, TI-01</v>
      </c>
      <c r="C216" s="129" t="str" cm="1">
        <f t="array" ref="C216">_xlfn.TEXTJOIN(", ",TRUE,_xlfn._xlws.FILTER('5. Données salariales brutes'!$A$2:$A$1297,('5. Données salariales brutes'!$C$2:$C$1297 &gt;'5. Données salariales brutes'!E216)*('5. Données salariales brutes'!$C$2:$C$1297 &lt;'5. Données salariales brutes'!C216),"No matches"))</f>
        <v>DA-PRO-3, DD-02, ED-EST-01 (EE 1), ED-EST-01 Maritimes (EE 7), ED-EST-01 Maritimes (EE 8), ED-EST-02 Maritimes (EE 6), ED-EST-02 Maritimes (EE 7), ED-EST-03 Maritimes (EE 3), ED-EST-03 Maritimes (EE 4), ED-EST-01 Québec (EE 5), ED-EST-02 Québec (EE 4),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GL-MDO-4, GL-MOC-1, GL-MOC-2, GS-03, GT-01, HS-PHS-02, LI-4, PY-03, SR-W (Groupe salarial 9) APC-4, SR-W (Groupe salarial 9) APD-5, ST-OCE-3, ST-SCY-2</v>
      </c>
    </row>
    <row r="217" spans="1:3" ht="195" x14ac:dyDescent="0.25">
      <c r="A217" s="61" t="str">
        <f>'5. Données salariales brutes'!A217</f>
        <v>ED-EST-04 Maritimes (EE 2)</v>
      </c>
      <c r="B217" s="130" t="str" cm="1">
        <f t="array" ref="B217">_xlfn.TEXTJOIN(", ", TRUE, _xlfn._xlws.FILTER('5. Données salariales brutes'!$A$2:$A$1297, ('5. Données salariales brutes'!$C$2:$C$1297 &lt; '5. Données salariales brutes'!D217) * ('5. Données salariales brutes'!$C$2:$C$1297 &gt;= '5. Données salariales brutes'!C217) * ('5. Données salariales brutes'!$A$2:$A$1297 &lt;&gt; '5. Données salariales brutes'!A217),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217" s="129" t="str" cm="1">
        <f t="array" ref="C217">_xlfn.TEXTJOIN(", ",TRUE,_xlfn._xlws.FILTER('5. Données salariales brutes'!$A$2:$A$1297,('5. Données salariales brutes'!$C$2:$C$1297 &gt;'5. Données salariales brutes'!E217)*('5. Données salariales brutes'!$C$2:$C$1297 &lt;'5. Données salariales brutes'!C217),"No matches"))</f>
        <v>CM-05, CR-04, ED-EST-01 (EE 1), ED-EST-01 (EE 2), ED-EST-02 Maritimes (EE 7), ED-EST-02 Maritimes (EE 8), ED-EST-03 Maritimes (EE 5), ED-EST-04 Maritimes (EE 1), ED-EST-01 Québec (EE 6), ED-EST-02 Québec (EE 5), ED-EST-02 Québec (EE 6),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HS-PHS-03, LI-4, OE-MEO-5, PY-04, SR-W (Groupe salarial 1), SR-W (Groupe salarial 9) APD-5, ST-COR-1, ST-SCY-3, TI-01</v>
      </c>
    </row>
    <row r="218" spans="1:3" ht="255" x14ac:dyDescent="0.25">
      <c r="A218" s="61" t="str">
        <f>'5. Données salariales brutes'!A218</f>
        <v>ED-EST-04 Maritimes (EE 3)</v>
      </c>
      <c r="B218" s="130" t="str" cm="1">
        <f t="array" ref="B218">_xlfn.TEXTJOIN(", ", TRUE, _xlfn._xlws.FILTER('5. Données salariales brutes'!$A$2:$A$1297, ('5. Données salariales brutes'!$C$2:$C$1297 &lt; '5. Données salariales brutes'!D218) * ('5. Données salariales brutes'!$C$2:$C$1297 &gt;= '5. Données salariales brutes'!C218) * ('5. Données salariales brutes'!$A$2:$A$1297 &lt;&gt; '5. Données salariales brutes'!A218), "No matches"))</f>
        <v>AS-01, CM-06, CR-05, DA-CON-4, ED-EST-01 (EE 3), ED-EST-01 (EE 4), ED-EST-02 (EE 2)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218" s="129" t="str" cm="1">
        <f t="array" ref="C218">_xlfn.TEXTJOIN(", ",TRUE,_xlfn._xlws.FILTER('5. Données salariales brutes'!$A$2:$A$1297,('5. Données salariales brutes'!$C$2:$C$1297 &gt;'5. Données salariales brutes'!E218)*('5. Données salariales brutes'!$C$2:$C$1297 &lt;'5. Données salariales brutes'!C218),"No matches"))</f>
        <v>DA-PRO-4, DD-03, ED-EST-01 (EE 2), ED-EST-02 (EE 1) , ED-EST-02 Maritimes (EE 9), ED-EST-03 Maritimes (EE 6), ED-EST-04 Maritimes (EE 2), ED-EST-05 Maritimes (EE 1), ED-EST-01 Québec (EE 7), ED-EST-02 Québec (EE 6), ED-EST-02 Québec (EE 7), ED-EST-03 Québec (EE 5), ED-EST-04 Québec (EE 3), ED-EST-04 Québec (EE 4), ED-EST-05 Québec (EE 1),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219" spans="1:3" ht="255" x14ac:dyDescent="0.25">
      <c r="A219" s="61" t="str">
        <f>'5. Données salariales brutes'!A219</f>
        <v>ED-EST-04 Maritimes (EE 4)</v>
      </c>
      <c r="B219" s="130" t="str" cm="1">
        <f t="array" ref="B219">_xlfn.TEXTJOIN(", ", TRUE, _xlfn._xlws.FILTER('5. Données salariales brutes'!$A$2:$A$1297, ('5. Données salariales brutes'!$C$2:$C$1297 &lt; '5. Données salariales brutes'!D219) * ('5. Données salariales brutes'!$C$2:$C$1297 &gt;= '5. Données salariales brutes'!C219) * ('5. Données salariales brutes'!$A$2:$A$1297 &lt;&gt; '5. Données salariales brutes'!A219), "No matches"))</f>
        <v>AR-01, CM-06, DA-CON-5, DA-PRO-5, DD-04, EC-01, ED-EST-01 (EE 4), ED-EST-01 (EE 5), ED-EST-02 (EE 3) , ED-EST-03 (EE 1),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4), ED-LAT-04 (EE 2), GL-AMW-8, GL-ELE -10, GL-GHW-5, GL-GHW-6, GL-INM-9, GL-MAM-00, GL-MAM-6, GL-MAM-7, GL-MAN-7, GL-MDO-8, GL-MDO-9, GL-MOC-7, GL-MOC-8, GL-MST-10, GL-PCF-00, GL-PRW-7, GL-WOW-00, GS-05, GS-06,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219" s="129" t="str" cm="1">
        <f t="array" ref="C219">_xlfn.TEXTJOIN(", ",TRUE,_xlfn._xlws.FILTER('5. Données salariales brutes'!$A$2:$A$1297,('5. Données salariales brutes'!$C$2:$C$1297 &gt;'5. Données salariales brutes'!E219)*('5. Données salariales brutes'!$C$2:$C$1297 &lt;'5. Données salariales brutes'!C219),"No matches"))</f>
        <v>AS-01, CR-05, DA-CON-4, ED-EST-01 (EE 3), ED-EST-02 (EE 2) , ED-EST-03 Maritimes (EE 7), ED-EST-03 Maritimes (EE 8),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row>
    <row r="220" spans="1:3" ht="285" x14ac:dyDescent="0.25">
      <c r="A220" s="61" t="str">
        <f>'5. Données salariales brutes'!A220</f>
        <v>ED-EST-04 Maritimes (EE 5)</v>
      </c>
      <c r="B220" s="130" t="str" cm="1">
        <f t="array" ref="B220">_xlfn.TEXTJOIN(", ", TRUE, _xlfn._xlws.FILTER('5. Données salariales brutes'!$A$2:$A$1297, ('5. Données salariales brutes'!$C$2:$C$1297 &lt; '5. Données salariales brutes'!D220) * ('5. Données salariales brutes'!$C$2:$C$1297 &gt;= '5. Données salariales brutes'!C220) * ('5. Données salariales brutes'!$A$2:$A$1297 &lt;&gt; '5. Données salariales brutes'!A220), "No matches"))</f>
        <v>AR-01, AS-02, CM-07, CO-DEV/PER, DA-CON-5, DA-CON-6, EC-01, ED-EST-01 (EE 5), ED-EST-02 (EE 4), ED-EST-02 (EE 5) , ED-EST-03 (EE 2),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c r="C220" s="129" t="str" cm="1">
        <f t="array" ref="C220">_xlfn.TEXTJOIN(", ",TRUE,_xlfn._xlws.FILTER('5. Données salariales brutes'!$A$2:$A$1297,('5. Données salariales brutes'!$C$2:$C$1297 &gt;'5. Données salariales brutes'!E220)*('5. Données salariales brutes'!$C$2:$C$1297 &lt;'5. Données salariales brutes'!C220),"No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RO-01, SC-3 (service du pont et service de la chambre des machines), SC-4 (service du pont et service de la chambre des machines), SC-STD-3, SC-STD-4, SC-3 (utilisation de matériel et métier spécialisés), SR-W (Groupe salarial 2), SR-W (Groupe salarial 9) APC-6, SR-W (Groupe salarial 9) APD-8</v>
      </c>
    </row>
    <row r="221" spans="1:3" ht="285" x14ac:dyDescent="0.25">
      <c r="A221" s="61" t="str">
        <f>'5. Données salariales brutes'!A221</f>
        <v>ED-EST-04 Maritimes (EE 6)</v>
      </c>
      <c r="B221" s="130" t="str" cm="1">
        <f t="array" ref="B221">_xlfn.TEXTJOIN(", ", TRUE, _xlfn._xlws.FILTER('5. Données salariales brutes'!$A$2:$A$1297, ('5. Données salariales brutes'!$C$2:$C$1297 &lt; '5. Données salariales brutes'!D221) * ('5. Données salariales brutes'!$C$2:$C$1297 &gt;= '5. Données salariales brutes'!C221) * ('5. Données salariales brutes'!$A$2:$A$1297 &lt;&gt; '5. Données salariales brutes'!A221), "No matches"))</f>
        <v>AS-03, CM-07, CO-DEV/PER, CR-06, DA-CON-6, DA-PRO-6, DD-05, DS-1, ED-EST-01 (EE 6), ED-EST-02 (EE 5) , ED-EST-02 (EE 6) , ED-EST-03 (EE 3), ED-EST-04 (EE 1),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GL-MDO-10, GL-MDO-11, GL-MOC-10, GL-MST-12, GL-MST-13, GL-PCF-7, GL-PCF-8, GL-PRW-9, GL-SMW-00, GL-VHE-00, GL-VHE-8, GL-WOW-9, GL-WOW-10,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221" s="129" t="str" cm="1">
        <f t="array" ref="C221">_xlfn.TEXTJOIN(", ",TRUE,_xlfn._xlws.FILTER('5. Données salariales brutes'!$A$2:$A$1297,('5. Données salariales brutes'!$C$2:$C$1297 &gt;'5. Données salariales brutes'!E221)*('5. Données salariales brutes'!$C$2:$C$1297 &lt;'5. Données salariales brutes'!C221),"No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2), ED-LAT-04 (EE 3), EG-02, EN-ENG-01, GL-AIM-9, GL-AMW-9, GL-ELE -10, GL-ELE -11, GL-GHW-6, GL-GHW-7, GL-INM-9, GL-INM-10, GL-MAM-00, GL-MAM-7, GL-MAM-8, GL-MAN-7, GL-MAN-8, GL-MDO-9, GL-MOC-8, GL-MOC-9,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222" spans="1:3" ht="315" x14ac:dyDescent="0.25">
      <c r="A222" s="61" t="str">
        <f>'5. Données salariales brutes'!A222</f>
        <v>ED-EST-04 Maritimes (EE 7)</v>
      </c>
      <c r="B222" s="130" t="str" cm="1">
        <f t="array" ref="B222">_xlfn.TEXTJOIN(", ", TRUE, _xlfn._xlws.FILTER('5. Données salariales brutes'!$A$2:$A$1297, ('5. Données salariales brutes'!$C$2:$C$1297 &lt; '5. Données salariales brutes'!D222) * ('5. Données salariales brutes'!$C$2:$C$1297 &gt;= '5. Données salariales brutes'!C222) * ('5. Données salariales brutes'!$A$2:$A$1297 &lt;&gt; '5. Données salariales brutes'!A222),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c r="C222" s="129" t="str" cm="1">
        <f t="array" ref="C222">_xlfn.TEXTJOIN(", ",TRUE,_xlfn._xlws.FILTER('5. Données salariales brutes'!$A$2:$A$1297,('5. Données salariales brutes'!$C$2:$C$1297 &gt;'5. Données salariales brutes'!E222)*('5. Données salariales brutes'!$C$2:$C$1297 &lt;'5. Données salariales brutes'!C222),"No matches"))</f>
        <v>AS-02, CM-07, CO-DEV/PER, CR-06, DA-CON-6, DD-05, ED-EST-01 (EE 6), ED-EST-02 (EE 5) , ED-EST-03 (EE 3), ED-EST-04 Maritimes (EE 6),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223" spans="1:3" ht="300" x14ac:dyDescent="0.25">
      <c r="A223" s="61" t="str">
        <f>'5. Données salariales brutes'!A223</f>
        <v>ED-EST-04 Maritimes (EE 8)</v>
      </c>
      <c r="B223" s="130" t="str" cm="1">
        <f t="array" ref="B223">_xlfn.TEXTJOIN(", ", TRUE, _xlfn._xlws.FILTER('5. Données salariales brutes'!$A$2:$A$1297, ('5. Données salariales brutes'!$C$2:$C$1297 &lt; '5. Données salariales brutes'!D223) * ('5. Données salariales brutes'!$C$2:$C$1297 &gt;= '5. Données salariales brutes'!C223) * ('5. Données salariales brutes'!$A$2:$A$1297 &lt;&gt; '5. Données salariales brutes'!A223), "No matches"))</f>
        <v>AG-01, BI-01, CH-01, CR-07, DA-CON-7, DD-06, ED-EST-01 (EE 8), ED-EST-02 (EE 7) , ED-EST-02 (EE 8), ED-EST-03 (EE 5), ED-EST-04 (EE 2),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223" s="129" t="str" cm="1">
        <f t="array" ref="C223">_xlfn.TEXTJOIN(", ",TRUE,_xlfn._xlws.FILTER('5. Données salariales brutes'!$A$2:$A$1297,('5. Données salariales brutes'!$C$2:$C$1297 &gt;'5. Données salariales brutes'!E223)*('5. Données salariales brutes'!$C$2:$C$1297 &lt;'5. Données salariales brutes'!C223),"No matches"))</f>
        <v>AS-03, CR-06, DA-PRO-6, DD-05, DS-1, EC-02, ED-EST-01 (EE 6),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6), ED-LAT-03 (EE 7), ED-LAT-04 (EE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224" spans="1:3" ht="285" x14ac:dyDescent="0.25">
      <c r="A224" s="61" t="str">
        <f>'5. Données salariales brutes'!A224</f>
        <v>ED-EST-04 Maritimes (EE 9)</v>
      </c>
      <c r="B224" s="130" t="str" cm="1">
        <f t="array" ref="B224">_xlfn.TEXTJOIN(", ", TRUE, _xlfn._xlws.FILTER('5. Données salariales brutes'!$A$2:$A$1297, ('5. Données salariales brutes'!$C$2:$C$1297 &lt; '5. Données salariales brutes'!D224) * ('5. Données salariales brutes'!$C$2:$C$1297 &gt;= '5. Données salariales brutes'!C224) * ('5. Données salariales brutes'!$A$2:$A$1297 &lt;&gt; '5. Données salariales brutes'!A224), "No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10), ED-LAT-03 (EE 11), ED-LAT-04 (EE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 WP-03</v>
      </c>
      <c r="C224" s="129" t="str" cm="1">
        <f t="array" ref="C224">_xlfn.TEXTJOIN(", ",TRUE,_xlfn._xlws.FILTER('5. Données salariales brutes'!$A$2:$A$1297,('5. Données salariales brutes'!$C$2:$C$1297 &gt;'5. Données salariales brutes'!E224)*('5. Données salariales brutes'!$C$2:$C$1297 &lt;'5. Données salariales brutes'!C224),"No matches"))</f>
        <v>AS-03, DD-06, DS-1, EC-02, ED-EST-01 (EE 7) , ED-EST-01 (EE 8), ED-EST-02 (EE 6) , ED-EST-02 (EE 7) , ED-EST-03 (EE 4), ED-EST-04 (EE 2), ED-EST-05 (EE 1),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225" spans="1:3" ht="270" x14ac:dyDescent="0.25">
      <c r="A225" s="61" t="str">
        <f>'5. Données salariales brutes'!A225</f>
        <v>ED-EST-04 Maritimes (EE 10)</v>
      </c>
      <c r="B225" s="130" t="str" cm="1">
        <f t="array" ref="B225">_xlfn.TEXTJOIN(", ", TRUE, _xlfn._xlws.FILTER('5. Données salariales brutes'!$A$2:$A$1297, ('5. Données salariales brutes'!$C$2:$C$1297 &lt; '5. Données salariales brutes'!D225) * ('5. Données salariales brutes'!$C$2:$C$1297 &gt;= '5. Données salariales brutes'!C225) * ('5. Données salariales brutes'!$A$2:$A$1297 &lt;&gt; '5. Données salariales brutes'!A225), "No matches"))</f>
        <v>AI-01, CO-01, CT-EAV-01 , CT-IAU-01 , DA-CON-8, DA-PRO-7, DD-07, DS-2, EC-03,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c r="C225" s="129" t="str" cm="1">
        <f t="array" ref="C225">_xlfn.TEXTJOIN(", ",TRUE,_xlfn._xlws.FILTER('5. Données salariales brutes'!$A$2:$A$1297,('5. Données salariales brutes'!$C$2:$C$1297 &gt;'5. Données salariales brutes'!E225)*('5. Données salariales brutes'!$C$2:$C$1297 &lt;'5. Données salariales brutes'!C225),"No matches"))</f>
        <v>AG-01, AS-04, BI-01, CH-01, CR-07, DA-CON-7, DD-06, ED-EST-01 (EE 8), ED-EST-02 (EE 7) , ED-EST-02 (EE 8), ED-EST-03 (EE 5), ED-EST-04 (EE 2),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GL-VHE-9, GL-VHE-10, GL-WOW-11, GL-WOW-12, GS-09, GT-04, HS-HDO-08, HS-PHS-08, IS-03 , LI-9, MA-02, PC-01, PI-04-CGC, PM-04 , PS-1, SC-6 (utilisation de matériel et métier spécialisés), SO-FLP-01, SO-MAO-01, SR-E (Groupe salarial 3 MDO-4), SR-W (Groupe salarial 6), SW-SCW-01, SW-CHA-01</v>
      </c>
    </row>
    <row r="226" spans="1:3" ht="255" x14ac:dyDescent="0.25">
      <c r="A226" s="61" t="str">
        <f>'5. Données salariales brutes'!A226</f>
        <v>ED-EST-05 Maritimes (EE 1)</v>
      </c>
      <c r="B226" s="130" t="str" cm="1">
        <f t="array" ref="B226">_xlfn.TEXTJOIN(", ", TRUE, _xlfn._xlws.FILTER('5. Données salariales brutes'!$A$2:$A$1297, ('5. Données salariales brutes'!$C$2:$C$1297 &lt; '5. Données salariales brutes'!D226) * ('5. Données salariales brutes'!$C$2:$C$1297 &gt;= '5. Données salariales brutes'!C226) * ('5. Données salariales brutes'!$A$2:$A$1297 &lt;&gt; '5. Données salariales brutes'!A226), "No matches"))</f>
        <v>AS-01, CM-06, CR-05, DA-CON-4, ED-EST-01 (EE 3), ED-EST-01 (EE 4), ED-EST-02 (EE 2) , ED-EST-03 (EE 1), ED-EST-03 Maritimes (EE 7), ED-EST-03 Maritimes (EE 8), ED-EST-04 Maritimes (EE 3), ED-EST-04 Maritimes (EE 4), ED-EST-05 Maritimes (EE 2), ED-EST-06 Maritimes (EE 1), ED-EST-01 Québec (EE 8),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226" s="129" t="str" cm="1">
        <f t="array" ref="C226">_xlfn.TEXTJOIN(", ",TRUE,_xlfn._xlws.FILTER('5. Données salariales brutes'!$A$2:$A$1297,('5. Données salariales brutes'!$C$2:$C$1297 &gt;'5. Données salariales brutes'!E226)*('5. Données salariales brutes'!$C$2:$C$1297 &lt;'5. Données salariales brutes'!C226),"No matches"))</f>
        <v>DA-PRO-4, DD-03, ED-EST-01 (EE 2), ED-EST-02 (EE 1) , ED-EST-02 Maritimes (EE 8), ED-EST-02 Maritimes (EE 9), ED-EST-03 Maritimes (EE 6), ED-EST-04 Maritimes (EE 2), ED-EST-01 Québec (EE 7), ED-EST-02 Québec (EE 6), ED-EST-02 Québec (EE 7),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(service du pont et service de la chambre des machines), SC-STD-1, SC-1 (utilisation de matériel et métier spécialisés), SR-W (Groupe salarial 9) APC-5, SR-W (Groupe salarial 9) APD-6, ST-COR-1, ST-SCY-4, TI-02</v>
      </c>
    </row>
    <row r="227" spans="1:3" ht="270" x14ac:dyDescent="0.25">
      <c r="A227" s="61" t="str">
        <f>'5. Données salariales brutes'!A227</f>
        <v>ED-EST-05 Maritimes (EE 2)</v>
      </c>
      <c r="B227" s="130" t="str" cm="1">
        <f t="array" ref="B227">_xlfn.TEXTJOIN(", ", TRUE, _xlfn._xlws.FILTER('5. Données salariales brutes'!$A$2:$A$1297, ('5. Données salariales brutes'!$C$2:$C$1297 &lt; '5. Données salariales brutes'!D227) * ('5. Données salariales brutes'!$C$2:$C$1297 &gt;= '5. Données salariales brutes'!C227) * ('5. Données salariales brutes'!$A$2:$A$1297 &lt;&gt; '5. Données salariales brutes'!A227), "No matches"))</f>
        <v>AR-01, CM-06, DA-CON-5, DA-PRO-5, DD-04, EC-01, ED-EST-01 (EE 4), ED-EST-01 (EE 5), ED-EST-02 (EE 3) , ED-EST-02 (EE 4), ED-EST-03 (EE 1), ED-EST-03 (EE 2), ED-EST-03 Maritimes (EE 9), ED-EST-04 Maritimes (EE 5),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GL-AMW-8, GL-AMW-9, GL-ELE -10, GL-GHW-5, GL-GHW-6, GL-INM-9, GL-MAM-00, GL-MAM-6, GL-MAM-7, GL-MAN-7, GL-MDO-8, GL-MDO-9, GL-MOC-7, GL-MOC-8, GL-MST-10, GL-PCF-00, GL-PCF-6, GL-PRW-7, GL-WOW-00, GS-05, GS-06, LI-7, MA-01, PG-01, PI-02-CGC, PY-06, RO-01, SC-4 (service du pont et service de la chambre des machines), SC-STD-4, SC-3 (utilisation de matériel et métier spécialisés), SR-W (Groupe salarial 2), SR-W (Groupe salarial 3), SR-W (Groupe salarial 9) APC-6, SR-W (Groupe salarial 9) APD-8, TI-03</v>
      </c>
      <c r="C227" s="129" t="str" cm="1">
        <f t="array" ref="C227">_xlfn.TEXTJOIN(", ",TRUE,_xlfn._xlws.FILTER('5. Données salariales brutes'!$A$2:$A$1297,('5. Données salariales brutes'!$C$2:$C$1297 &gt;'5. Données salariales brutes'!E227)*('5. Données salariales brutes'!$C$2:$C$1297 &lt;'5. Données salariales brutes'!C227),"No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row>
    <row r="228" spans="1:3" ht="315" x14ac:dyDescent="0.25">
      <c r="A228" s="61" t="str">
        <f>'5. Données salariales brutes'!A228</f>
        <v>ED-EST-05 Maritimes (EE 3)</v>
      </c>
      <c r="B228" s="130" t="str" cm="1">
        <f t="array" ref="B228">_xlfn.TEXTJOIN(", ", TRUE, _xlfn._xlws.FILTER('5. Données salariales brutes'!$A$2:$A$1297, ('5. Données salariales brutes'!$C$2:$C$1297 &lt; '5. Données salariales brutes'!D228) * ('5. Données salariales brutes'!$C$2:$C$1297 &gt;= '5. Données salariales brutes'!C228) * ('5. Données salariales brutes'!$A$2:$A$1297 &lt;&gt; '5. Données salariales brutes'!A228), "No matches"))</f>
        <v>AR-01, AS-02, CM-07, CO-DEV/PER, CR-06, DA-CON-6, EC-01, ED-EST-01 (EE 5), ED-EST-01 (EE 6), ED-EST-02 (EE 4), ED-EST-02 (EE 5) , ED-EST-03 (EE 2), ED-EST-03 (EE 3), ED-EST-04 Maritimes (EE 6),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c r="C228" s="129" t="str" cm="1">
        <f t="array" ref="C228">_xlfn.TEXTJOIN(", ",TRUE,_xlfn._xlws.FILTER('5. Données salariales brutes'!$A$2:$A$1297,('5. Données salariales brutes'!$C$2:$C$1297 &gt;'5. Données salariales brutes'!E228)*('5. Données salariales brutes'!$C$2:$C$1297 &lt;'5. Données salariales brutes'!C228),"No matches"))</f>
        <v>AS-01, CM-06, DA-CON-5,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GL-MAN-7, GL-MDO-8, GL-MOC-7, GL-MOC-8, GL-MST-9, GL-MST-10, GL-PCF-00, GL-PRW-6,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229" spans="1:3" ht="300" x14ac:dyDescent="0.25">
      <c r="A229" s="61" t="str">
        <f>'5. Données salariales brutes'!A229</f>
        <v>ED-EST-05 Maritimes (EE 4)</v>
      </c>
      <c r="B229" s="130" t="str" cm="1">
        <f t="array" ref="B229">_xlfn.TEXTJOIN(", ", TRUE, _xlfn._xlws.FILTER('5. Données salariales brutes'!$A$2:$A$1297, ('5. Données salariales brutes'!$C$2:$C$1297 &lt; '5. Données salariales brutes'!D229) * ('5. Données salariales brutes'!$C$2:$C$1297 &gt;= '5. Données salariales brutes'!C229) * ('5. Données salariales brutes'!$A$2:$A$1297 &lt;&gt; '5. Données salariales brutes'!A229), "No matches"))</f>
        <v>AS-03, CR-06, DA-PRO-6, DD-05, DS-1, EC-02, ED-EST-01 (EE 6),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229" s="129" t="str" cm="1">
        <f t="array" ref="C229">_xlfn.TEXTJOIN(", ",TRUE,_xlfn._xlws.FILTER('5. Données salariales brutes'!$A$2:$A$1297,('5. Données salariales brutes'!$C$2:$C$1297 &gt;'5. Données salariales brutes'!E229)*('5. Données salariales brutes'!$C$2:$C$1297 &lt;'5. Données salariales brutes'!C229),"No matches"))</f>
        <v>AR-01, AS-02, CM-07, CO-DEV/PER, DA-CON-5, DA-CON-6, EC-01, ED-EST-01 (EE 5), ED-EST-02 (EE 4), ED-EST-02 (EE 5) , ED-EST-03 (EE 2), ED-EST-04 Maritimes (EE 5), ED-EST-04 Maritimes (EE 6), ED-EST-05 Maritimes (EE 3),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APD-8, SR-W (Groupe salarial 9) APD-9, TI-03, TR-01</v>
      </c>
    </row>
    <row r="230" spans="1:3" ht="315" x14ac:dyDescent="0.25">
      <c r="A230" s="61" t="str">
        <f>'5. Données salariales brutes'!A230</f>
        <v>ED-EST-05 Maritimes (EE 5)</v>
      </c>
      <c r="B230" s="130" t="str" cm="1">
        <f t="array" ref="B230">_xlfn.TEXTJOIN(", ", TRUE, _xlfn._xlws.FILTER('5. Données salariales brutes'!$A$2:$A$1297, ('5. Données salariales brutes'!$C$2:$C$1297 &lt; '5. Données salariales brutes'!D230) * ('5. Données salariales brutes'!$C$2:$C$1297 &gt;= '5. Données salariales brutes'!C230) * ('5. Données salariales brutes'!$A$2:$A$1297 &lt;&gt; '5. Données salariales brutes'!A230), "No matches"))</f>
        <v>DD-06, EC-02, ED-EST-01 (EE 7) , ED-EST-01 (EE 8), ED-EST-02 (EE 7) , ED-EST-03 (EE 4), ED-EST-03 (EE 5), ED-EST-04 (EE 2), ED-EST-05 (EE 1), ED-EST-04 Maritimes (EE 8), ED-EST-04 Maritimes (EE 9),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c r="C230" s="129" t="str" cm="1">
        <f t="array" ref="C230">_xlfn.TEXTJOIN(", ",TRUE,_xlfn._xlws.FILTER('5. Données salariales brutes'!$A$2:$A$1297,('5. Données salariales brutes'!$C$2:$C$1297 &gt;'5. Données salariales brutes'!E230)*('5. Données salariales brutes'!$C$2:$C$1297 &lt;'5. Données salariales brutes'!C230),"No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GL-MOC-9, GL-MOC-10, GL-MST-12, GL-MST-13, GL-PCF-7, GL-PCF-8, GL-PRW-9, GL-PRW-10, GL-SMW-00, GL-VHE-00, GL-VHE-8, GL-WOW-9, GL-WOW-10, GS-08, GT-03, HS-HDO-06, HS-HDO-07, HS-PHS-06,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 WP-02</v>
      </c>
    </row>
    <row r="231" spans="1:3" ht="315" x14ac:dyDescent="0.25">
      <c r="A231" s="61" t="str">
        <f>'5. Données salariales brutes'!A231</f>
        <v>ED-EST-05 Maritimes (EE 6)</v>
      </c>
      <c r="B231" s="130" t="str" cm="1">
        <f t="array" ref="B231">_xlfn.TEXTJOIN(", ", TRUE, _xlfn._xlws.FILTER('5. Données salariales brutes'!$A$2:$A$1297, ('5. Données salariales brutes'!$C$2:$C$1297 &lt; '5. Données salariales brutes'!D231) * ('5. Données salariales brutes'!$C$2:$C$1297 &gt;= '5. Données salariales brutes'!C231) * ('5. Données salariales brutes'!$A$2:$A$1297 &lt;&gt; '5. Données salariales brutes'!A231), "No matches"))</f>
        <v>AG-01, AS-04, BI-01, CH-01, CR-07, DA-CON-7, DD-06, DS-2, EC-03, ED-EST-01 (EE 8), ED-EST-02 (EE 8), ED-EST-03 (EE 5), ED-EST-03 (EE 6), ED-EST-04 (EE 3), ED-EST-05 (EE 1), ED-EST-04 Maritimes (EE 9), ED-EST-04 Maritimes (EE 10), ED-EST-05 Maritimes (EE 7), ED-EST-06 Maritimes (EE 5), ED-EST-06 Maritimes (EE 6), ED-EST-04 Québec (EE 11), ED-EST-04 Québec (EE 12), ED-EST-05 Québec (EE 9),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ED-LAT-03 (EE 9), ED-LAT-03 (EE 10), ED-LAT-04 (EE 7), ED-LAT-04 (EE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c r="C231" s="129" t="str" cm="1">
        <f t="array" ref="C231">_xlfn.TEXTJOIN(", ",TRUE,_xlfn._xlws.FILTER('5. Données salariales brutes'!$A$2:$A$1297,('5. Données salariales brutes'!$C$2:$C$1297 &gt;'5. Données salariales brutes'!E231)*('5. Données salariales brutes'!$C$2:$C$1297 &lt;'5. Données salariales brutes'!C231),"No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232" spans="1:3" ht="300" x14ac:dyDescent="0.25">
      <c r="A232" s="61" t="str">
        <f>'5. Données salariales brutes'!A232</f>
        <v>ED-EST-05 Maritimes (EE 7)</v>
      </c>
      <c r="B232" s="130" t="str" cm="1">
        <f t="array" ref="B232">_xlfn.TEXTJOIN(", ", TRUE, _xlfn._xlws.FILTER('5. Données salariales brutes'!$A$2:$A$1297, ('5. Données salariales brutes'!$C$2:$C$1297 &lt; '5. Données salariales brutes'!D232) * ('5. Données salariales brutes'!$C$2:$C$1297 &gt;= '5. Données salariales brutes'!C232) * ('5. Données salariales brutes'!$A$2:$A$1297 &lt;&gt; '5. Données salariales brutes'!A232), "No matches"))</f>
        <v>AI-01, CO-01, DA-CON-8, DA-PRO-7, DD-07, DS-2, EC-03, ED-EST-02 (EE 9), ED-EST-03 (EE 6), ED-EST-03 (EE 7), ED-EST-04 (EE 4), ED-EST-05 (EE 2), ED-EST-06 (EE 1), ED-EST-04 Maritimes (EE 10),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IT-01, LS-01, LS-02, OM-03, PE-02, PG-03, PO-IMA-02, PO-LES-TO-02, PO-LES-IM-02, PO-TCO-02, PR(S)-02, RO-03, SC-7 (utilisation de matériel et métier spécialisés), SG-PAT-02, SG-SRE-02, SO-FLP-01, SO-MAO-02, SR-E (APA), SR-E (APB), SR-W (Groupe salarial 7), SR-W (Groupe salarial 8), SW-SCW-02, TI-05, UT-1, WP-03</v>
      </c>
      <c r="C232" s="129" t="str" cm="1">
        <f t="array" ref="C232">_xlfn.TEXTJOIN(", ",TRUE,_xlfn._xlws.FILTER('5. Données salariales brutes'!$A$2:$A$1297,('5. Données salariales brutes'!$C$2:$C$1297 &gt;'5. Données salariales brutes'!E232)*('5. Données salariales brutes'!$C$2:$C$1297 &lt;'5. Données salariales brutes'!C232),"No matches"))</f>
        <v>AG-01, AS-04,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(utilisation de matériel et métier spécialisés), SC-6 (utilisation de matériel et métier spécialisés), SO-MAO-01, SR-E (Groupe salarial 3 MDO-4), SR-W (Groupe salarial 5), SR-W (Groupe salarial 6), SW-SCW-01, SW-CHA-01</v>
      </c>
    </row>
    <row r="233" spans="1:3" ht="300" x14ac:dyDescent="0.25">
      <c r="A233" s="61" t="str">
        <f>'5. Données salariales brutes'!A233</f>
        <v>ED-EST-05 Maritimes (EE 8)</v>
      </c>
      <c r="B233" s="130" t="str" cm="1">
        <f t="array" ref="B233">_xlfn.TEXTJOIN(", ", TRUE, _xlfn._xlws.FILTER('5. Données salariales brutes'!$A$2:$A$1297, ('5. Données salariales brutes'!$C$2:$C$1297 &lt; '5. Données salariales brutes'!D233) * ('5. Données salariales brutes'!$C$2:$C$1297 &gt;= '5. Données salariales brutes'!C233) * ('5. Données salariales brutes'!$A$2:$A$1297 &lt;&gt; '5. Données salariales brutes'!A233), "No matches"))</f>
        <v>AR-02, CO-01, CT-FIN-01 , CT-EAV-01 , CT-IAU-01 , DA-CON-8, DD-07, DD-08, ED-EDS-01, ED-EST-03 (EE 7), ED-EST-03 (EE 8), ED-EST-04 (EE 5), ED-EST-05 (EE 3), ED-EST-06 (EE 2),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(Groupe salarial 4 MDO-5), SR-W (Groupe salarial 8), SR-W (Groupe salarial 11), SW-SCW-02, SW-CHA-02, UT-1</v>
      </c>
      <c r="C233" s="129" t="str" cm="1">
        <f t="array" ref="C233">_xlfn.TEXTJOIN(", ",TRUE,_xlfn._xlws.FILTER('5. Données salariales brutes'!$A$2:$A$1297,('5. Données salariales brutes'!$C$2:$C$1297 &gt;'5. Données salariales brutes'!E233)*('5. Données salariales brutes'!$C$2:$C$1297 &lt;'5. Données salariales brutes'!C233),"No matches"))</f>
        <v>AG-01, 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ED-EST-03 Ontario (EE 10), ED-EST-04 Ontario (EE 7),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GS-10, GT-04, HP-04, HS-HDO-09,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234" spans="1:3" ht="270" x14ac:dyDescent="0.25">
      <c r="A234" s="61" t="str">
        <f>'5. Données salariales brutes'!A234</f>
        <v>ED-EST-05 Maritimes (EE 9)</v>
      </c>
      <c r="B234" s="130" t="str" cm="1">
        <f t="array" ref="B234">_xlfn.TEXTJOIN(", ", TRUE, _xlfn._xlws.FILTER('5. Données salariales brutes'!$A$2:$A$1297, ('5. Données salariales brutes'!$C$2:$C$1297 &lt; '5. Données salariales brutes'!D234) * ('5. Données salariales brutes'!$C$2:$C$1297 &gt;= '5. Données salariales brutes'!C234) * ('5. Données salariales brutes'!$A$2:$A$1297 &lt;&gt; '5. Données salariales brutes'!A234), "No matches"))</f>
        <v>CX-1, DD-08, EC-04, ED-EST-03 (EE 8), ED-EST-03 (EE 9), ED-EST-04 (EE 5), ED-EST-04 (EE 6), ED-EST-05 (EE 4), ED-EST-06 (EE 2), ED-EST-06 (EE 3),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GS-12, GT-05, HP-05, HS-HDO-10, HS-PHS-09, HS-PHS-10, MA-03, PI-05-CGC, PO-IMA-03, PO-LES-TO-03, PO-LES-IM-03, PO-TCO-03, RO-04, SO-MAO-03, SO-RAD-02, SR-E (Groupe salarial 4 MDO-5), SR-E (Groupe salarial 5), SR-W (Groupe salarial 11), SW-CHA-02, TI-05 Aviation, TR-02</v>
      </c>
      <c r="C234" s="129" t="str" cm="1">
        <f t="array" ref="C234">_xlfn.TEXTJOIN(", ",TRUE,_xlfn._xlws.FILTER('5. Données salariales brutes'!$A$2:$A$1297,('5. Données salariales brutes'!$C$2:$C$1297 &gt;'5. Données salariales brutes'!E234)*('5. Données salariales brutes'!$C$2:$C$1297 &lt;'5. Données salariales brutes'!C234),"No matches"))</f>
        <v>AI-01, AR-02, CO-01, CT-FIN-01 ,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GS-11, HP-04, HR-02, HS-HDO-09, IT-01, LS-01, LS-02, MT-02, NU-CHN-1, NU-HOS-1, OM-03, PE-02, PG-03, PR(S)-02, SC-7 (utilisation de matériel et métier spécialisés), SE-RES-1, SG-PAT-02, SG-SRE-02, SO-FLP-02, SO-MAO-02, SO-RAD-01, SR-W (Groupe salarial 8), SW-SCW-02, TI-05, UT-1, WP-03</v>
      </c>
    </row>
    <row r="235" spans="1:3" ht="255" x14ac:dyDescent="0.25">
      <c r="A235" s="61" t="str">
        <f>'5. Données salariales brutes'!A235</f>
        <v>ED-EST-05 Maritimes (EE 10)</v>
      </c>
      <c r="B235" s="130" t="str" cm="1">
        <f t="array" ref="B235">_xlfn.TEXTJOIN(", ", TRUE, _xlfn._xlws.FILTER('5. Données salariales brutes'!$A$2:$A$1297, ('5. Données salariales brutes'!$C$2:$C$1297 &lt; '5. Données salariales brutes'!D235) * ('5. Données salariales brutes'!$C$2:$C$1297 &gt;= '5. Données salariales brutes'!C235) * ('5. Données salariales brutes'!$A$2:$A$1297 &lt;&gt; '5. Données salariales brutes'!A235), "No matches"))</f>
        <v>AG-02, AI-02,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6), SR-E (Groupe salarial 7), SR-E (Groupe salarial 8), SW-SCW-03, TI-06, TI-05 Aviation, TI-05 Marine, WP-04</v>
      </c>
      <c r="C235" s="129" t="str" cm="1">
        <f t="array" ref="C235">_xlfn.TEXTJOIN(", ",TRUE,_xlfn._xlws.FILTER('5. Données salariales brutes'!$A$2:$A$1297,('5. Données salariales brutes'!$C$2:$C$1297 &gt;'5. Données salariales brutes'!E235)*('5. Données salariales brutes'!$C$2:$C$1297 &lt;'5. Données salariales brutes'!C235),"No matches"))</f>
        <v>AR-02, CT-FIN-01 , CT-EAV-01 , CT-IAU-01 , CX-1, DD-08, EC-04, ED-EDS-01, ED-EST-03 (EE 7), ED-EST-03 (EE 8), ED-EST-04 (EE 5), ED-EST-05 (EE 3), ED-EST-05 (EE 4),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GL-EIM-12, GL-EIM-13, GL-MAM-14, GL-PCF-13, GL-PIP-13, GL-PIP-14, GL-SMW-11, GL-SMW-12, GL-VHE-12, GL-VHE-13, GS-11, GT-05, HP-05, HR-02, HS-HDO-10, HS-PHS-09, LS-02, MT-02, NU-CHN-1, NU-HOS-1, PI-05-CGC, PO-IMA-03, PO-LES-TO-03, PO-LES-IM-03, PO-TCO-03, RO-04, SE-RES-1, SO-FLP-02, SO-MAO-03, SO-RAD-01, SR-E (Groupe salarial 4 MDO-5), SR-E (Groupe salarial 5), SR-W (Groupe salarial 8), SR-W (Groupe salarial 11), SW-CHA-02, TR-02, UT-1</v>
      </c>
    </row>
    <row r="236" spans="1:3" ht="270" x14ac:dyDescent="0.25">
      <c r="A236" s="61" t="str">
        <f>'5. Données salariales brutes'!A236</f>
        <v>ED-EST-06 Maritimes (EE 1)</v>
      </c>
      <c r="B236" s="130" t="str" cm="1">
        <f t="array" ref="B236">_xlfn.TEXTJOIN(", ", TRUE, _xlfn._xlws.FILTER('5. Données salariales brutes'!$A$2:$A$1297, ('5. Données salariales brutes'!$C$2:$C$1297 &lt; '5. Données salariales brutes'!D236) * ('5. Données salariales brutes'!$C$2:$C$1297 &gt;= '5. Données salariales brutes'!C236) * ('5. Données salariales brutes'!$A$2:$A$1297 &lt;&gt; '5. Données salariales brutes'!A236), "No matches"))</f>
        <v>AR-01, DA-CON-5, DA-PRO-5, DD-04, EC-01, ED-EST-01 (EE 4), ED-EST-01 (EE 5), ED-EST-02 (EE 3) , ED-EST-02 (EE 4), ED-EST-03 (EE 1), ED-EST-03 (EE 2), ED-EST-03 Maritimes (EE 9), ED-EST-04 Maritimes (EE 5), ED-EST-05 Maritimes (EE 3), ED-EST-06 Maritimes (EE 2), ED-EST-01 Québec (EE 9), ED-EST-01 Québec (EE 10), ED-EST-02 Québec (EE 9), ED-EST-03 Québec (EE 7), ED-EST-03 Québec (EE 8), ED-EST-04 Québec (EE 6), ED-EST-05 Québec (EE 4), ED-EST-06 Québec (EE 2), ED-EST-02 Ontario (EE 7),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GL-GHW-5, GL-GHW-6, GL-INM-9, GL-MAM-00, GL-MAM-7, GL-MAN-7, GL-MDO-8, GL-MDO-9, GL-MOC-8, GL-MST-10, GL-PCF-00, GL-PCF-6, GL-PRW-7, GL-WOW-00, GS-06, HP-02, HS-HDO-05, LI-7, PG-01, PI-02-CGC, PY-06, RO-01, SC-4 (service du pont et service de la chambre des machines), SC-STD-4, SR-W (Groupe salarial 2), SR-W (Groupe salarial 3), SR-W (Groupe salarial 9) APD-8, TI-03</v>
      </c>
      <c r="C236" s="129" t="str" cm="1">
        <f t="array" ref="C236">_xlfn.TEXTJOIN(", ",TRUE,_xlfn._xlws.FILTER('5. Données salariales brutes'!$A$2:$A$1297,('5. Données salariales brutes'!$C$2:$C$1297 &gt;'5. Données salariales brutes'!E236)*('5. Données salariales brutes'!$C$2:$C$1297 &lt;'5. Données salariales brutes'!C236),"No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5),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237" spans="1:3" ht="345" x14ac:dyDescent="0.25">
      <c r="A237" s="61" t="str">
        <f>'5. Données salariales brutes'!A237</f>
        <v>ED-EST-06 Maritimes (EE 2)</v>
      </c>
      <c r="B237" s="130" t="str" cm="1">
        <f t="array" ref="B237">_xlfn.TEXTJOIN(", ", TRUE, _xlfn._xlws.FILTER('5. Données salariales brutes'!$A$2:$A$1297, ('5. Données salariales brutes'!$C$2:$C$1297 &lt; '5. Données salariales brutes'!D237) * ('5. Données salariales brutes'!$C$2:$C$1297 &gt;= '5. Données salariales brutes'!C237) * ('5. Données salariales brutes'!$A$2:$A$1297 &lt;&gt; '5. Données salariales brutes'!A237), "No matches"))</f>
        <v>AS-02, CM-07, CO-DEV/PER, CR-06, DA-CON-6, ED-EST-01 (EE 5), ED-EST-01 (EE 6), ED-EST-02 (EE 4), ED-EST-02 (EE 5) , ED-EST-03 (EE 2), ED-EST-03 (EE 3), ED-EST-04 Maritimes (EE 6), ED-EST-05 Maritimes (EE 4),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237" s="129" t="str" cm="1">
        <f t="array" ref="C237">_xlfn.TEXTJOIN(", ",TRUE,_xlfn._xlws.FILTER('5. Données salariales brutes'!$A$2:$A$1297,('5. Données salariales brutes'!$C$2:$C$1297 &gt;'5. Données salariales brutes'!E237)*('5. Données salariales brutes'!$C$2:$C$1297 &lt;'5. Données salariales brutes'!C237),"No matches"))</f>
        <v>AR-01, AS-01, CM-06, DA-CON-5, DA-PRO-5, DD-04, EC-01, ED-EST-01 (EE 4), ED-EST-02 (EE 3) , ED-EST-03 (EE 1), ED-EST-03 Maritimes (EE 8), ED-EST-03 Maritimes (EE 9), ED-EST-04 Maritimes (EE 4), ED-EST-04 Maritimes (EE 5), ED-EST-05 Maritimes (EE 2), ED-EST-05 Maritimes (EE 3), ED-EST-06 Maritimes (EE 1),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238" spans="1:3" ht="300" x14ac:dyDescent="0.25">
      <c r="A238" s="61" t="str">
        <f>'5. Données salariales brutes'!A238</f>
        <v>ED-EST-06 Maritimes (EE 3)</v>
      </c>
      <c r="B238" s="130" t="str" cm="1">
        <f t="array" ref="B238">_xlfn.TEXTJOIN(", ", TRUE, _xlfn._xlws.FILTER('5. Données salariales brutes'!$A$2:$A$1297, ('5. Données salariales brutes'!$C$2:$C$1297 &lt; '5. Données salariales brutes'!D238) * ('5. Données salariales brutes'!$C$2:$C$1297 &gt;= '5. Données salariales brutes'!C238) * ('5. Données salariales brutes'!$A$2:$A$1297 &lt;&gt; '5. Données salariales brutes'!A238), "No matches"))</f>
        <v>AS-03, CR-06, DA-PRO-6, DD-05, DS-1, EC-02, ED-EST-01 (EE 7) , ED-EST-02 (EE 6) , ED-EST-03 (EE 3), ED-EST-03 (EE 4), ED-EST-04 (EE 1), ED-EST-04 Maritimes (EE 7),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238" s="129" t="str" cm="1">
        <f t="array" ref="C238">_xlfn.TEXTJOIN(", ",TRUE,_xlfn._xlws.FILTER('5. Données salariales brutes'!$A$2:$A$1297,('5. Données salariales brutes'!$C$2:$C$1297 &gt;'5. Données salariales brutes'!E238)*('5. Données salariales brutes'!$C$2:$C$1297 &lt;'5. Données salariales brutes'!C238),"No matches"))</f>
        <v>AR-01, AS-02, CM-07, CO-DEV/PER, DA-CON-5, DA-CON-6, EC-01, ED-EST-01 (EE 5), ED-EST-01 (EE 6), ED-EST-02 (EE 4), ED-EST-02 (EE 5) , ED-EST-03 (EE 2), ED-EST-04 Maritimes (EE 5), ED-EST-04 Maritimes (EE 6), ED-EST-05 Maritimes (EE 3), ED-EST-05 Maritimes (EE 4), ED-EST-06 Maritimes (EE 2), ED-EST-01 Québec (EE 10), ED-EST-02 Québec (EE 10), ED-EST-03 Québec (EE 8), ED-EST-03 Québec (EE 9), ED-EST-04 Québec (EE 7), ED-EST-04 Québec (EE 8),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239" spans="1:3" ht="315" x14ac:dyDescent="0.25">
      <c r="A239" s="61" t="str">
        <f>'5. Données salariales brutes'!A239</f>
        <v>ED-EST-06 Maritimes (EE 4)</v>
      </c>
      <c r="B239" s="130" t="str" cm="1">
        <f t="array" ref="B239">_xlfn.TEXTJOIN(", ", TRUE, _xlfn._xlws.FILTER('5. Données salariales brutes'!$A$2:$A$1297, ('5. Données salariales brutes'!$C$2:$C$1297 &lt; '5. Données salariales brutes'!D239) * ('5. Données salariales brutes'!$C$2:$C$1297 &gt;= '5. Données salariales brutes'!C239) * ('5. Données salariales brutes'!$A$2:$A$1297 &lt;&gt; '5. Données salariales brutes'!A239), "No matches"))</f>
        <v>DD-06, EC-02, ED-EST-01 (EE 8), ED-EST-02 (EE 7) , ED-EST-03 (EE 4), ED-EST-03 (EE 5), ED-EST-04 (EE 2), ED-EST-05 (EE 1), ED-EST-04 Maritimes (EE 8), ED-EST-04 Maritimes (EE 9), ED-EST-05 Maritimes (EE 6),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c r="C239" s="129" t="str" cm="1">
        <f t="array" ref="C239">_xlfn.TEXTJOIN(", ",TRUE,_xlfn._xlws.FILTER('5. Données salariales brutes'!$A$2:$A$1297,('5. Données salariales brutes'!$C$2:$C$1297 &gt;'5. Données salariales brutes'!E239)*('5. Données salariales brutes'!$C$2:$C$1297 &lt;'5. Données salariales brutes'!C239),"No matches"))</f>
        <v>AS-03, CM-07, CO-DEV/PER, CR-06, DA-CON-6, DA-PRO-6, DD-05, DS-1, ED-EST-01 (EE 6), ED-EST-01 (EE 7) ,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ED-EST-06 Saskatchewan (EE 2),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row>
    <row r="240" spans="1:3" ht="315" x14ac:dyDescent="0.25">
      <c r="A240" s="61" t="str">
        <f>'5. Données salariales brutes'!A240</f>
        <v>ED-EST-06 Maritimes (EE 5)</v>
      </c>
      <c r="B240" s="130" t="str" cm="1">
        <f t="array" ref="B240">_xlfn.TEXTJOIN(", ", TRUE, _xlfn._xlws.FILTER('5. Données salariales brutes'!$A$2:$A$1297, ('5. Données salariales brutes'!$C$2:$C$1297 &lt; '5. Données salariales brutes'!D240) * ('5. Données salariales brutes'!$C$2:$C$1297 &gt;= '5. Données salariales brutes'!C240) * ('5. Données salariales brutes'!$A$2:$A$1297 &lt;&gt; '5. Données salariales brutes'!A240), "No matches"))</f>
        <v>AG-01, AI-01, AS-04, BI-01, CH-01, CR-07, DA-CON-7, DD-06, DS-2, EC-03, ED-EST-02 (EE 8), ED-EST-03 (EE 5), ED-EST-03 (EE 6), ED-EST-04 (EE 3), ED-EST-05 (EE 1),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c r="C240" s="129" t="str" cm="1">
        <f t="array" ref="C240">_xlfn.TEXTJOIN(", ",TRUE,_xlfn._xlws.FILTER('5. Données salariales brutes'!$A$2:$A$1297,('5. Données salariales brutes'!$C$2:$C$1297 &gt;'5. Données salariales brutes'!E240)*('5. Données salariales brutes'!$C$2:$C$1297 &lt;'5. Données salariales brutes'!C240),"No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ED-EST-06 Québec (EE 6),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GL-EIM-9, GL-ELE -13, GL-ELE -14, GL-GHW-10, GL-GHW-11, GL-INM-12, GL-INM-13, GL-MAM-10, GL-MAM-11, GL-MAN-10, GL-MAN-11, GL-MDO-12, GL-MOC-11, GL-MOC-12,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241" spans="1:3" ht="285" x14ac:dyDescent="0.25">
      <c r="A241" s="61" t="str">
        <f>'5. Données salariales brutes'!A241</f>
        <v>ED-EST-06 Maritimes (EE 6)</v>
      </c>
      <c r="B241" s="130" t="str" cm="1">
        <f t="array" ref="B241">_xlfn.TEXTJOIN(", ", TRUE, _xlfn._xlws.FILTER('5. Données salariales brutes'!$A$2:$A$1297, ('5. Données salariales brutes'!$C$2:$C$1297 &lt; '5. Données salariales brutes'!D241) * ('5. Données salariales brutes'!$C$2:$C$1297 &gt;= '5. Données salariales brutes'!C241) * ('5. Données salariales brutes'!$A$2:$A$1297 &lt;&gt; '5. Données salariales brutes'!A241), "No matches"))</f>
        <v>AI-01, CO-01, DA-CON-8, DA-PRO-7, DD-07, DS-2, EC-03,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SR-E (APA), SR-E (APB), SR-W (Groupe salarial 7), SR-W (Groupe salarial 8), SW-SCW-02, TI-05, UT-1, WP-03</v>
      </c>
      <c r="C241" s="129" t="str" cm="1">
        <f t="array" ref="C241">_xlfn.TEXTJOIN(", ",TRUE,_xlfn._xlws.FILTER('5. Données salariales brutes'!$A$2:$A$1297,('5. Données salariales brutes'!$C$2:$C$1297 &gt;'5. Données salariales brutes'!E241)*('5. Données salariales brutes'!$C$2:$C$1297 &lt;'5. Données salariales brutes'!C241),"No matches"))</f>
        <v>AG-01, AS-04, BI-01, CH-01, CR-07, DA-CON-7, DD-06, ED-EST-01 (EE 8), ED-EST-02 (EE 7) , ED-EST-02 (EE 8), ED-EST-03 (EE 5), ED-EST-04 (EE 2), ED-EST-04 (EE 3), ED-EST-05 (EE 1), ED-EST-04 Maritimes (EE 9), ED-EST-05 Maritimes (EE 6), ED-EST-05 Maritimes (EE 7), ED-EST-06 Maritimes (EE 5), ED-EST-03 Québec (EE 11),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EU-LAI-1, FB-1, GL-AIM-12, GL-AIM-13, GL-AMW-13, GL-AMW-14, GL-COI-10, GL-COI-11, GL-EIM-10, GL-GHW-12, GL-INM-13, GL-INM-14, GL-MAM-11, GL-MAM-12, GL-MAN-11, GL-MAN-12, GL-MDO-13, GL-MDO-14, GL-MOC-12, GL-MOC-13, GL-PCF-9, GL-PCF-10, GL-PIP-10, GL-PIP-11, GL-PRW-11, GL-PRW-12, GL-SMW-8, GL-SMW-9, GL-VHE-9, GL-VHE-10, GL-WOW-11, GL-WOW-12, GS-09, GT-04, HS-HDO-08, HS-PHS-08, IS-03 , LI-9, MA-02, PC-01, PI-04-CGC, PM-04 , PS-1, SC-6 (utilisation de matériel et métier spécialisés), SO-FLP-01, SO-MAO-01, SR-E (Groupe salarial 3 MDO-4), SR-W (Groupe salarial 5), SR-W (Groupe salarial 6), SW-SCW-01, SW-CHA-01</v>
      </c>
    </row>
    <row r="242" spans="1:3" ht="285" x14ac:dyDescent="0.25">
      <c r="A242" s="61" t="str">
        <f>'5. Données salariales brutes'!A242</f>
        <v>ED-EST-06 Maritimes (EE 7)</v>
      </c>
      <c r="B242" s="130" t="str" cm="1">
        <f t="array" ref="B242">_xlfn.TEXTJOIN(", ", TRUE, _xlfn._xlws.FILTER('5. Données salariales brutes'!$A$2:$A$1297, ('5. Données salariales brutes'!$C$2:$C$1297 &lt; '5. Données salariales brutes'!D242) * ('5. Données salariales brutes'!$C$2:$C$1297 &gt;= '5. Données salariales brutes'!C242) * ('5. Données salariales brutes'!$A$2:$A$1297 &lt;&gt; '5. Données salariales brutes'!A242), "No matches"))</f>
        <v>AR-02, CO-01, CT-FIN-01 , CT-EAV-01 , CT-IAU-01 , DA-CON-8,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c r="C242" s="129" t="str" cm="1">
        <f t="array" ref="C242">_xlfn.TEXTJOIN(", ",TRUE,_xlfn._xlws.FILTER('5. Données salariales brutes'!$A$2:$A$1297,('5. Données salariales brutes'!$C$2:$C$1297 &gt;'5. Données salariales brutes'!E242)*('5. Données salariales brutes'!$C$2:$C$1297 &lt;'5. Données salariales brutes'!C242),"No matches"))</f>
        <v>AI-01, AS-04, CR-07, DA-CON-7, DA-PRO-7, DS-2, EC-03, ED-EST-02 (EE 8), ED-EST-02 (EE 9), ED-EST-03 (EE 6), ED-EST-04 (EE 3), ED-EST-04 (EE 4), ED-EST-05 (EE 2), ED-EST-06 (EE 1), ED-EST-04 Maritimes (EE 10), ED-EST-05 Maritimes (EE 7), ED-EST-05 Maritimes (EE 8),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SW-SCW-02, TI-05, WP-03</v>
      </c>
    </row>
    <row r="243" spans="1:3" ht="255" x14ac:dyDescent="0.25">
      <c r="A243" s="61" t="str">
        <f>'5. Données salariales brutes'!A243</f>
        <v>ED-EST-06 Maritimes (EE 8)</v>
      </c>
      <c r="B243" s="130" t="str" cm="1">
        <f t="array" ref="B243">_xlfn.TEXTJOIN(", ", TRUE, _xlfn._xlws.FILTER('5. Données salariales brutes'!$A$2:$A$1297, ('5. Données salariales brutes'!$C$2:$C$1297 &lt; '5. Données salariales brutes'!D243) * ('5. Données salariales brutes'!$C$2:$C$1297 &gt;= '5. Données salariales brutes'!C243) * ('5. Données salariales brutes'!$A$2:$A$1297 &lt;&gt; '5. Données salariales brutes'!A243), "No matches"))</f>
        <v>CX-1, DD-08, EC-04, ED-EST-03 (EE 8), ED-EST-03 (EE 9), ED-EST-04 (EE 6), ED-EST-05 (EE 4), ED-EST-06 (EE 2), ED-EST-06 (EE 3), ED-EST-05 Maritimes (EE 10),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c r="C243" s="129" t="str" cm="1">
        <f t="array" ref="C243">_xlfn.TEXTJOIN(", ",TRUE,_xlfn._xlws.FILTER('5. Données salariales brutes'!$A$2:$A$1297,('5. Données salariales brutes'!$C$2:$C$1297 &gt;'5. Données salariales brutes'!E243)*('5. Données salariales brutes'!$C$2:$C$1297 &lt;'5. Données salariales brutes'!C243),"No matches"))</f>
        <v>AR-02, CO-01, CT-FIN-01 , CT-EAV-01 , CT-IAU-01 , DA-CON-8, DA-PRO-7, DD-07, ED-EDS-01, ED-EST-02 (EE 9), ED-EST-03 (EE 7), ED-EST-04 (EE 4), ED-EST-04 (EE 5), ED-EST-05 (EE 2), ED-EST-05 (EE 3), ED-EST-06 (EE 1), ED-EST-05 Maritimes (EE 8), ED-EST-05 Maritimes (EE 9),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GL-PRW-13, GL-PRW-14, GL-SMW-10, GL-SMW-11, GL-VHE-11, GL-VHE-12, GL-WOW-14, GS-10, GS-11, HP-04, HR-02, HS-HDO-09, IT-01, LS-01, LS-02, MT-02, NU-CHN-1, NU-HOS-1, OM-03, PE-02, PG-03, PI-05-CGC, PR(S)-02, SC-7 (utilisation de matériel et métier spécialisés), SE-RES-1, SG-PAT-02, SG-SRE-02, SO-FLP-02, SO-MAO-02, SO-RAD-01, SR-W (Groupe salarial 8), SW-SCW-02, TI-05, UT-1, WP-03</v>
      </c>
    </row>
    <row r="244" spans="1:3" ht="240" x14ac:dyDescent="0.25">
      <c r="A244" s="61" t="str">
        <f>'5. Données salariales brutes'!A244</f>
        <v>ED-EST-06 Maritimes (EE 9)</v>
      </c>
      <c r="B244" s="130" t="str" cm="1">
        <f t="array" ref="B244">_xlfn.TEXTJOIN(", ", TRUE, _xlfn._xlws.FILTER('5. Données salariales brutes'!$A$2:$A$1297, ('5. Données salariales brutes'!$C$2:$C$1297 &lt; '5. Données salariales brutes'!D244) * ('5. Données salariales brutes'!$C$2:$C$1297 &gt;= '5. Données salariales brutes'!C244) * ('5. Données salariales brutes'!$A$2:$A$1297 &lt;&gt; '5. Données salariales brutes'!A244), "No matches"))</f>
        <v>AG-02, AI-02,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FR-1, FR-2, FS-01, GL-EIM-14, GL-PCF-14, GL-SMW-13, GL-SMW-14, GL-VHE-14, GS-12, GS-13, HP-06, HR-03, HS-PHS-10, LP-00, MA-03, ND-DIT-1, ND-HME-1, OM-04, PC-02, PE-03, PI-06-CGC, PR(S)-03, RO-05, SO-FLP-03, SO-MAO-04, SO-RAD-02, SO-RAD-03, SR-E (Groupe salarial 6), SR-E (Groupe salarial 7), SR-E (Groupe salarial 8), SW-SCW-03, TI-06, TI-05 Aviation, TI-05 Marine, WP-04</v>
      </c>
      <c r="C244" s="129" t="str" cm="1">
        <f t="array" ref="C244">_xlfn.TEXTJOIN(", ",TRUE,_xlfn._xlws.FILTER('5. Données salariales brutes'!$A$2:$A$1297,('5. Données salariales brutes'!$C$2:$C$1297 &gt;'5. Données salariales brutes'!E244)*('5. Données salariales brutes'!$C$2:$C$1297 &lt;'5. Données salariales brutes'!C244),"No matches"))</f>
        <v>AR-02, CT-FIN-01 , CT-EAV-01 , CT-IAU-01 , CX-1, DD-08, EC-04, ED-EDS-01, ED-EST-03 (EE 7), ED-EST-03 (EE 8), ED-EST-04 (EE 5), ED-EST-05 (EE 3), ED-EST-05 (EE 4), ED-EST-06 (EE 2), ED-EST-05 Maritimes (EE 9), ED-EST-05 Maritimes (EE 10), ED-EST-06 Maritimes (EE 8), ED-EST-05 Québec (EE 12), ED-EST-06 Québec (EE 9), ED-EST-06 Québec (EE 10), ED-EST-04 Ontario (EE 9),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EN-SUR-01,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 UT-1</v>
      </c>
    </row>
    <row r="245" spans="1:3" ht="210" x14ac:dyDescent="0.25">
      <c r="A245" s="61" t="str">
        <f>'5. Données salariales brutes'!A245</f>
        <v>ED-EST-06 Maritimes (EE 10)</v>
      </c>
      <c r="B245" s="130" t="str" cm="1">
        <f t="array" ref="B245">_xlfn.TEXTJOIN(", ", TRUE, _xlfn._xlws.FILTER('5. Données salariales brutes'!$A$2:$A$1297, ('5. Données salariales brutes'!$C$2:$C$1297 &lt; '5. Données salariales brutes'!D245) * ('5. Données salariales brutes'!$C$2:$C$1297 &gt;= '5. Données salariales brutes'!C245) * ('5. Données salariales brutes'!$A$2:$A$1297 &lt;&gt; '5. Données salariales brutes'!A245), "No matches"))</f>
        <v>AS-05, CT-EAV-02 , CT-IAU-02, CX-2, DS-3, ED-EDS-02,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SO-RAD-03, SR-E (Groupe salarial 7), SR-E (Groupe salarial 8), SR-E (Groupe salarial 9), SR-E (Groupe salarial 10), SR-W (Groupe salarial 12), SW-SCW-03, SW-SCW-01 Travailleurs du service social clinique, SW-SCW-02 Travailleurs du service social clinique, TI-05 Marine, VM-1, WP-04</v>
      </c>
      <c r="C245" s="129" t="str" cm="1">
        <f t="array" ref="C245">_xlfn.TEXTJOIN(", ",TRUE,_xlfn._xlws.FILTER('5. Données salariales brutes'!$A$2:$A$1297,('5. Données salariales brutes'!$C$2:$C$1297 &gt;'5. Données salariales brutes'!E245)*('5. Données salariales brutes'!$C$2:$C$1297 &lt;'5. Données salariales brutes'!C245),"No matches"))</f>
        <v>AG-02, AI-02, BI-02, CH-02, CX-1, DD-08, DD-09, EC-04, ED-EST-03 (EE 8), ED-EST-03 (EE 9), ED-EST-04 (EE 6), ED-EST-05 (EE 4), ED-EST-06 (EE 3), ED-EST-05 Maritimes (EE 10), ED-EST-06 Maritimes (EE 9), ED-EST-06 Québec (EE 10), ED-EST-06 Québec (EE 11), ED-EST-04 Ontario (EE 10), ED-EST-05 Ontario (EE 10), ED-EST-06 Ontario (EE 7), ED-EST-04 Manitoba (EE 9), ED-EST-05 Manitoba (EE 7), ED-EST-05 Manitoba (EE 8), ED-EST-06 Manitoba (EE 6), ED-EST-06 Manitoba (EE 7),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ND-HME-1, PC-02, PE-03, PO-IMA-03, PO-LES-TO-03, PO-LES-IM-03, PO-TCO-03, PR(S)-03, SO-FLP-03, SO-MAO-03, SO-MAO-04, SO-RAD-02, SR-E (Groupe salarial 5), SR-E (Groupe salarial 6), TI-06, TI-05 Aviation, TR-02</v>
      </c>
    </row>
    <row r="246" spans="1:3" ht="45" x14ac:dyDescent="0.25">
      <c r="A246" s="61" t="str">
        <f>'5. Données salariales brutes'!A246</f>
        <v>ED-EST-01 Québec (EE 1)</v>
      </c>
      <c r="B246" s="130" t="str" cm="1">
        <f t="array" ref="B246">_xlfn.TEXTJOIN(", ", TRUE, _xlfn._xlws.FILTER('5. Données salariales brutes'!$A$2:$A$1297, ('5. Données salariales brutes'!$C$2:$C$1297 &lt; '5. Données salariales brutes'!D246) * ('5. Données salariales brutes'!$C$2:$C$1297 &gt;= '5. Données salariales brutes'!C246) * ('5. Données salariales brutes'!$A$2:$A$1297 &lt;&gt; '5. Données salariales brutes'!A246), "No matches"))</f>
        <v>CM-02, CR-01, DA-PRO-1, DD-01, ED-EST-01 Maritimes (EE 3), ED-EST-02 Maritimes (EE 2), ED-EST-01 Manitoba (EE 1), ED-EST-01 Saskatchewan (EE 2), ED-EST-01 Alberta (EE 2), OE-CEO-3, OE-DEO-3, OE-MEO-3, PY-01, SR-W (Groupe salarial 9) APD-2, ST-COR Niveau spécial C</v>
      </c>
      <c r="C246" s="129" t="str" cm="1">
        <f t="array" ref="C246">_xlfn.TEXTJOIN(", ",TRUE,_xlfn._xlws.FILTER('5. Données salariales brutes'!$A$2:$A$1297,('5. Données salariales brutes'!$C$2:$C$1297 &gt;'5. Données salariales brutes'!E246)*('5. Données salariales brutes'!$C$2:$C$1297 &lt;'5. Données salariales brutes'!C246),"No matches"))</f>
        <v>ED-EST-01 Maritimes (EE 2), ED-EST-02 Maritimes (EE 1), ED-EST-01 Saskatchewan (EE 1), ED-EST-01 Alberta (EE 1), OE-BEO-2, OE-CEO-2, OE-DEO-2, OE-MSE-2, OE-MEO-2, SR-W (Groupe salarial 9) APC-1, SR-W (Groupe salarial 9) APD-1, ST-COR Niveau spécial B</v>
      </c>
    </row>
    <row r="247" spans="1:3" ht="75" x14ac:dyDescent="0.25">
      <c r="A247" s="61" t="str">
        <f>'5. Données salariales brutes'!A247</f>
        <v>ED-EST-01 Québec (EE 2)</v>
      </c>
      <c r="B247" s="130" t="str" cm="1">
        <f t="array" ref="B247">_xlfn.TEXTJOIN(", ", TRUE, _xlfn._xlws.FILTER('5. Données salariales brutes'!$A$2:$A$1297, ('5. Données salariales brutes'!$C$2:$C$1297 &lt; '5. Données salariales brutes'!D247) * ('5. Données salariales brutes'!$C$2:$C$1297 &gt;= '5. Données salariales brutes'!C247) * ('5. Données salariales brutes'!$A$2:$A$1297 &lt;&gt; '5. Données salariales brutes'!A247), "No matches"))</f>
        <v>CM-03, CR-02, DA-CON-1, DA-CON-2, DA-CON Niveau spécial C, ED-EST-01 Maritimes (EE 4), ED-EST-02 Maritimes (EE 3), ED-EST-02 Québec (EE 1), ED-EST-01 Ontario (EE 1), ED-EST-01 Ontario (EE 2), ED-EST-01 Manitoba (EE 2), ED-EST-01 Manitoba (EE 3), ED-EST-01 Saskatchewan (EE 4), ED-EST-02 Saskatchewan (EE 1), ED-EST-01 Alberta (EE 3), ED-EST-02 Alberta (EE 1), ED-EST-01 Colombie-Britannique (EE 1), GS-02, SR-W (Groupe salarial 9) APD-3, ST-OCE-1, ST-TYP-1, ST-TYP-2</v>
      </c>
      <c r="C247" s="129" t="str" cm="1">
        <f t="array" ref="C247">_xlfn.TEXTJOIN(", ",TRUE,_xlfn._xlws.FILTER('5. Données salariales brutes'!$A$2:$A$1297,('5. Données salariales brutes'!$C$2:$C$1297 &gt;'5. Données salariales brutes'!E247)*('5. Données salariales brutes'!$C$2:$C$1297 &lt;'5. Données salariales brutes'!C247),"No matches"))</f>
        <v>CM-02, CR-01, DA-PRO-1, DD-01, ED-EST-01 Maritimes (EE 3), ED-EST-02 Maritimes (EE 2), ED-EST-01 Manitoba (EE 1), ED-EST-01 Saskatchewan (EE 2), ED-EST-01 Saskatchewan (EE 3), ED-EST-01 Alberta (EE 2), OE-CEO-3, OE-DEO-3, OE-MEO-3, PY-01, SR-W (Groupe salarial 9) APC-2, SR-W (Groupe salarial 9) APD-2</v>
      </c>
    </row>
    <row r="248" spans="1:3" ht="105" x14ac:dyDescent="0.25">
      <c r="A248" s="61" t="str">
        <f>'5. Données salariales brutes'!A248</f>
        <v>ED-EST-01 Québec (EE 3)</v>
      </c>
      <c r="B248" s="130" t="str" cm="1">
        <f t="array" ref="B248">_xlfn.TEXTJOIN(", ", TRUE, _xlfn._xlws.FILTER('5. Données salariales brutes'!$A$2:$A$1297, ('5. Données salariales brutes'!$C$2:$C$1297 &lt; '5. Données salariales brutes'!D248) * ('5. Données salariales brutes'!$C$2:$C$1297 &gt;= '5. Données salariales brutes'!C248) * ('5. Données salariales brutes'!$A$2:$A$1297 &lt;&gt; '5. Données salariales brutes'!A248), "No matches"))</f>
        <v>ED-EST-01 Maritimes (EE 5), ED-EST-01 Maritimes (EE 6), ED-EST-02 Maritimes (EE 4), ED-EST-03 Maritimes (EE 2),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c r="C248" s="129" t="str" cm="1">
        <f t="array" ref="C248">_xlfn.TEXTJOIN(", ",TRUE,_xlfn._xlws.FILTER('5. Données salariales brutes'!$A$2:$A$1297,('5. Données salariales brutes'!$C$2:$C$1297 &gt;'5. Données salariales brutes'!E248)*('5. Données salariales brutes'!$C$2:$C$1297 &lt;'5. Données salariales brutes'!C248),"No matches"))</f>
        <v>CM-03, CR-02, DA-CON-1, DA-CON-2, DA-CON Niveau spécial C, DA-PRO-2, ED-EST-01 Maritimes (EE 4), ED-EST-02 Maritimes (EE 3), ED-EST-03 Maritimes (EE 1), ED-EST-02 Québec (EE 1),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row>
    <row r="249" spans="1:3" ht="165" x14ac:dyDescent="0.25">
      <c r="A249" s="61" t="str">
        <f>'5. Données salariales brutes'!A249</f>
        <v>ED-EST-01 Québec (EE 4)</v>
      </c>
      <c r="B249" s="130" t="str" cm="1">
        <f t="array" ref="B249">_xlfn.TEXTJOIN(", ", TRUE, _xlfn._xlws.FILTER('5. Données salariales brutes'!$A$2:$A$1297, ('5. Données salariales brutes'!$C$2:$C$1297 &lt; '5. Données salariales brutes'!D249) * ('5. Données salariales brutes'!$C$2:$C$1297 &gt;= '5. Données salariales brutes'!C249) * ('5. Données salariales brutes'!$A$2:$A$1297 &lt;&gt; '5. Données salariales brutes'!A249), "No matches"))</f>
        <v>CM-04, CR-03, DA-CON-3, DA-PRO-3, ED-EST-01 Maritimes (EE 7), ED-EST-02 Maritimes (EE 6), ED-EST-03 Maritimes (EE 3), ED-EST-01 Québec (EE 5),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249" s="129" t="str" cm="1">
        <f t="array" ref="C249">_xlfn.TEXTJOIN(", ",TRUE,_xlfn._xlws.FILTER('5. Données salariales brutes'!$A$2:$A$1297,('5. Données salariales brutes'!$C$2:$C$1297 &gt;'5. Données salariales brutes'!E249)*('5. Données salariales brutes'!$C$2:$C$1297 &lt;'5. Données salariales brutes'!C249),"No matches"))</f>
        <v>DA-PRO-2, ED-EST-01 Maritimes (EE 5), ED-EST-01 Maritimes (EE 6), ED-EST-02 Maritimes (EE 4), ED-EST-02 Maritimes (EE 5), ED-EST-03 Maritimes (EE 1), ED-EST-03 Maritimes (EE 2), ED-EST-01 Québec (EE 3),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row>
    <row r="250" spans="1:3" ht="180" x14ac:dyDescent="0.25">
      <c r="A250" s="61" t="str">
        <f>'5. Données salariales brutes'!A250</f>
        <v>ED-EST-01 Québec (EE 5)</v>
      </c>
      <c r="B250" s="130" t="str" cm="1">
        <f t="array" ref="B250">_xlfn.TEXTJOIN(", ", TRUE, _xlfn._xlws.FILTER('5. Données salariales brutes'!$A$2:$A$1297, ('5. Données salariales brutes'!$C$2:$C$1297 &lt; '5. Données salariales brutes'!D250) * ('5. Données salariales brutes'!$C$2:$C$1297 &gt;= '5. Données salariales brutes'!C250) * ('5. Données salariales brutes'!$A$2:$A$1297 &lt;&gt; '5. Données salariales brutes'!A250), "No matches"))</f>
        <v>CM-05, DD-02, ED-EST-01 (EE 1), ED-EST-01 Maritimes (EE 8), ED-EST-02 Maritimes (EE 7), ED-EST-03 Maritimes (EE 4), ED-EST-04 Maritimes (EE 1), ED-EST-01 Québec (EE 6), ED-EST-02 Québec (EE 5), ED-EST-03 Québec (EE 3), ED-EST-04 Québec (EE 2), ED-EST-01 Ontario (EE 6), ED-EST-01 Ontario (EE 7),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5), ED-EST-02 Colombie-Britannique (EE 3), ED-EST-03 Colombie-Britannique (EE 1), ED-LAT-01 (EE 3), ED-LAT-01 (EE 4), ED-LAT-02 (EE 1), GL-AMW-00, GL-AMW-3, GL-ELE -5, GL-MAN-1, GL-MAN-2, GL-MDO-3, GL-MDO-4, GL-MOC-2, GL-MOC-3, GS-03, GT-01, HS-HDO-02, LI-4, OE-MEO-5, PY-03, SR-W (Groupe salarial 1), SR-W (Groupe salarial 9) APC-4, SR-W (Groupe salarial 9) APD-5, ST-SCY-2, ST-SCY-3</v>
      </c>
      <c r="C250" s="129" t="str" cm="1">
        <f t="array" ref="C250">_xlfn.TEXTJOIN(", ",TRUE,_xlfn._xlws.FILTER('5. Données salariales brutes'!$A$2:$A$1297,('5. Données salariales brutes'!$C$2:$C$1297 &gt;'5. Données salariales brutes'!E250)*('5. Données salariales brutes'!$C$2:$C$1297 &lt;'5. Données salariales brutes'!C250),"No matches"))</f>
        <v>CM-04, CR-03, DA-CON-3, DA-PRO-3, ED-EST-01 Maritimes (EE 7), ED-EST-02 Maritimes (EE 5), ED-EST-02 Maritimes (EE 6), ED-EST-03 Maritimes (EE 3), ED-EST-01 Québec (EE 4),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ED-EST-01 Colombie-Britannique (EE 4), ED-EST-02 Colombie-Britannique (EE 1), ED-EST-02 Colombie-Britannique (EE 2), ED-LAT-01 (EE 2), EU-TEA (Maritimes), EU-TEA (Québec), EU-TEA (Ontario), EU-TEA (Manitoba), EU-TEA (Saskatchewan), EU-TEA (Alberta), EU-TEA (Colombie-Britannique), GL-AMW-1, GL-AMW-2, GL-ELE -3, GL-ELE -4, GL-MDO-2, GL-MOC-1, HS-HDO-01, HS-PHS-02, LI-3, SR-W (Groupe salarial 9) APD-4, ST-OCE-3, ST-SCY-1</v>
      </c>
    </row>
    <row r="251" spans="1:3" ht="195" x14ac:dyDescent="0.25">
      <c r="A251" s="61" t="str">
        <f>'5. Données salariales brutes'!A251</f>
        <v>ED-EST-01 Québec (EE 6)</v>
      </c>
      <c r="B251" s="130" t="str" cm="1">
        <f t="array" ref="B251">_xlfn.TEXTJOIN(", ", TRUE, _xlfn._xlws.FILTER('5. Données salariales brutes'!$A$2:$A$1297, ('5. Données salariales brutes'!$C$2:$C$1297 &lt; '5. Données salariales brutes'!D251) * ('5. Données salariales brutes'!$C$2:$C$1297 &gt;= '5. Données salariales brutes'!C251) * ('5. Données salariales brutes'!$A$2:$A$1297 &lt;&gt; '5. Données salariales brutes'!A251), "No matches"))</f>
        <v>CR-04, DA-PRO-4,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TI-01</v>
      </c>
      <c r="C251" s="129" t="str" cm="1">
        <f t="array" ref="C251">_xlfn.TEXTJOIN(", ",TRUE,_xlfn._xlws.FILTER('5. Données salariales brutes'!$A$2:$A$1297,('5. Données salariales brutes'!$C$2:$C$1297 &gt;'5. Données salariales brutes'!E251)*('5. Données salariales brutes'!$C$2:$C$1297 &lt;'5. Données salariales brutes'!C251),"No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ED-LAT-01 (EE 4), ED-LAT-02 (EE 1), GL-AMW-00, GL-AMW-2, GL-AMW-3, GL-ELE -4, GL-ELE -5, GL-MAN-1, GL-MAN-2, GL-MDO-3, GL-MDO-4, GL-MOC-2, GL-MOC-3, GS-03, GT-01, HS-HDO-02, HS-PHS-02, LI-4, OE-MEO-5, PY-03, SR-W (Groupe salarial 1), SR-W (Groupe salarial 9) APC-4, SR-W (Groupe salarial 9) APD-5, ST-OCE-3, ST-SCY-2, ST-SCY-3</v>
      </c>
    </row>
    <row r="252" spans="1:3" ht="225" x14ac:dyDescent="0.25">
      <c r="A252" s="61" t="str">
        <f>'5. Données salariales brutes'!A252</f>
        <v>ED-EST-01 Québec (EE 7)</v>
      </c>
      <c r="B252" s="130" t="str" cm="1">
        <f t="array" ref="B252">_xlfn.TEXTJOIN(", ", TRUE, _xlfn._xlws.FILTER('5. Données salariales brutes'!$A$2:$A$1297, ('5. Données salariales brutes'!$C$2:$C$1297 &lt; '5. Données salariales brutes'!D252) * ('5. Données salariales brutes'!$C$2:$C$1297 &gt;= '5. Données salariales brutes'!C252) * ('5. Données salariales brutes'!$A$2:$A$1297 &lt;&gt; '5. Données salariales brutes'!A252), "No matches"))</f>
        <v>CR-05, DD-03, ED-EST-01 (EE 3), ED-EST-02 (EE 2) , ED-EST-02 Maritimes (EE 9), ED-EST-03 Maritimes (EE 7), ED-EST-04 Maritimes (EE 3), ED-EST-05 Maritimes (EE 1),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ED-LAT-01 (EE 7), ED-LAT-02 (EE 3), ED-LAT-03 (EE 2), EG-01, GL-AMW-6, GL-ELE -8, GL-GHW-3, GL-GHW-4, GL-MAM-5, GL-MAN-4,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252" s="129" t="str" cm="1">
        <f t="array" ref="C252">_xlfn.TEXTJOIN(", ",TRUE,_xlfn._xlws.FILTER('5. Données salariales brutes'!$A$2:$A$1297,('5. Données salariales brutes'!$C$2:$C$1297 &gt;'5. Données salariales brutes'!E252)*('5. Données salariales brutes'!$C$2:$C$1297 &lt;'5. Données salariales brutes'!C252),"No matches"))</f>
        <v>CM-05, CR-04, DA-PRO-4, ED-EST-01 (EE 2), ED-EST-02 (EE 1) ,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2), ED-EST-03 Ontario (EE 3), ED-EST-02 Manitoba (EE 6), ED-EST-02 Manitoba (EE 7), ED-EST-03 Manitoba (EE 3), ED-EST-03 Manitoba (EE 4),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ED-LAT-03 (EE 1), EL-01, EU-PEI-1, GL-AMW-00, GL-AMW-4, GL-AMW-5, GL-ELE -6, GL-ELE -7, GL-MAN-3, GL-MDO-5, GL-MOC-3, GL-MOC-4, GS-04, HS-HDO-02, HS-PHS-03, LI-5, OE-MEO-5, PY-04, SR-W (Groupe salarial 1), SR-W (Groupe salarial 9) APD-6, ST-COR-1, ST-SCY-3, TI-01</v>
      </c>
    </row>
    <row r="253" spans="1:3" ht="255" x14ac:dyDescent="0.25">
      <c r="A253" s="61" t="str">
        <f>'5. Données salariales brutes'!A253</f>
        <v>ED-EST-01 Québec (EE 8)</v>
      </c>
      <c r="B253" s="130" t="str" cm="1">
        <f t="array" ref="B253">_xlfn.TEXTJOIN(", ", TRUE, _xlfn._xlws.FILTER('5. Données salariales brutes'!$A$2:$A$1297, ('5. Données salariales brutes'!$C$2:$C$1297 &lt; '5. Données salariales brutes'!D253) * ('5. Données salariales brutes'!$C$2:$C$1297 &gt;= '5. Données salariales brutes'!C253) * ('5. Données salariales brutes'!$A$2:$A$1297 &lt;&gt; '5. Données salariales brutes'!A253), "No matches"))</f>
        <v>AS-01, CM-06, CR-05, DA-CON-4, DA-PRO-5, DD-04, ED-EST-01 (EE 4), ED-EST-02 (EE 3) , ED-EST-03 (EE 1), ED-EST-03 Maritimes (EE 8), ED-EST-04 Maritimes (EE 4), ED-EST-05 Maritimes (EE 2), ED-EST-06 Maritimes (EE 1),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GL-MOC-7, GL-MST-00, GL-MST-9, GL-PCF-00, GL-PRW-6, GL-PRW-7, GL-WOW-00, GS-05, GT-02, HS-PHS-04, IS-01 , LI-6, MA-01, PG-01, PI-01-CGC, PM-01 , PY-05, SC-3 (service du pont et service de la chambre des machines), SC-STD-3, SC-3 (utilisation de matériel et métier spécialisés), SR-W (Groupe salarial 2), SR-W (Groupe salarial 9) APC-6, SR-W (Groupe salarial 9) APD-7</v>
      </c>
      <c r="C253" s="129" t="str" cm="1">
        <f t="array" ref="C253">_xlfn.TEXTJOIN(", ",TRUE,_xlfn._xlws.FILTER('5. Données salariales brutes'!$A$2:$A$1297,('5. Données salariales brutes'!$C$2:$C$1297 &gt;'5. Données salariales brutes'!E253)*('5. Données salariales brutes'!$C$2:$C$1297 &lt;'5. Données salariales brutes'!C253),"No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GL-MOC-6,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254" spans="1:3" ht="285" x14ac:dyDescent="0.25">
      <c r="A254" s="61" t="str">
        <f>'5. Données salariales brutes'!A254</f>
        <v>ED-EST-01 Québec (EE 9)</v>
      </c>
      <c r="B254" s="130" t="str" cm="1">
        <f t="array" ref="B254">_xlfn.TEXTJOIN(", ", TRUE, _xlfn._xlws.FILTER('5. Données salariales brutes'!$A$2:$A$1297, ('5. Données salariales brutes'!$C$2:$C$1297 &lt; '5. Données salariales brutes'!D254) * ('5. Données salariales brutes'!$C$2:$C$1297 &gt;= '5. Données salariales brutes'!C254) * ('5. Données salariales brutes'!$A$2:$A$1297 &lt;&gt; '5. Données salariales brutes'!A254),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254" s="129" t="str" cm="1">
        <f t="array" ref="C254">_xlfn.TEXTJOIN(", ",TRUE,_xlfn._xlws.FILTER('5. Données salariales brutes'!$A$2:$A$1297,('5. Données salariales brutes'!$C$2:$C$1297 &gt;'5. Données salariales brutes'!E254)*('5. Données salariales brutes'!$C$2:$C$1297 &lt;'5. Données salariales brutes'!C254),"No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5), ED-EST-03 Manitoba (EE 6), ED-EST-04 Manitoba (EE 1), ED-EST-02 Saskatchewan (EE 8), ED-EST-03 Saskatchewan (EE 6), ED-EST-04 Saskatchewan (EE 1), ED-EST-04 Saskatchewan (EE 2),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GL-MAN-5, GL-MAN-6, GL-MDO-7, GL-MDO-8,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255" spans="1:3" ht="300" x14ac:dyDescent="0.25">
      <c r="A255" s="61" t="str">
        <f>'5. Données salariales brutes'!A255</f>
        <v>ED-EST-01 Québec (EE 10)</v>
      </c>
      <c r="B255" s="130" t="str" cm="1">
        <f t="array" ref="B255">_xlfn.TEXTJOIN(", ", TRUE, _xlfn._xlws.FILTER('5. Données salariales brutes'!$A$2:$A$1297, ('5. Données salariales brutes'!$C$2:$C$1297 &lt; '5. Données salariales brutes'!D255) * ('5. Données salariales brutes'!$C$2:$C$1297 &gt;= '5. Données salariales brutes'!C255) * ('5. Données salariales brutes'!$A$2:$A$1297 &lt;&gt; '5. Données salariales brutes'!A255), "No matches"))</f>
        <v>AS-02, CM-07, CO-DEV/PER, CR-06, DA-CON-6, ED-EST-01 (EE 6), ED-EST-02 (EE 5) , ED-EST-03 (EE 3), ED-EST-04 Maritimes (EE 6),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4), ED-EST-05 Saskatchewan (EE 2), ED-EST-06 Saskatchewan (EE 1), ED-EST-03 Alberta (EE 7),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255" s="129" t="str" cm="1">
        <f t="array" ref="C255">_xlfn.TEXTJOIN(", ",TRUE,_xlfn._xlws.FILTER('5. Données salariales brutes'!$A$2:$A$1297,('5. Données salariales brutes'!$C$2:$C$1297 &gt;'5. Données salariales brutes'!E255)*('5. Données salariales brutes'!$C$2:$C$1297 &lt;'5. Données salariales brutes'!C255),"No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256" spans="1:3" ht="75" x14ac:dyDescent="0.25">
      <c r="A256" s="61" t="str">
        <f>'5. Données salariales brutes'!A256</f>
        <v>ED-EST-02 Québec (EE 1)</v>
      </c>
      <c r="B256" s="130" t="str" cm="1">
        <f t="array" ref="B256">_xlfn.TEXTJOIN(", ", TRUE, _xlfn._xlws.FILTER('5. Données salariales brutes'!$A$2:$A$1297, ('5. Données salariales brutes'!$C$2:$C$1297 &lt; '5. Données salariales brutes'!D256) * ('5. Données salariales brutes'!$C$2:$C$1297 &gt;= '5. Données salariales brutes'!C256) * ('5. Données salariales brutes'!$A$2:$A$1297 &lt;&gt; '5. Données salariales brutes'!A256), "No matches"))</f>
        <v>CM-03, CR-02, DA-CON-1, DA-CON-2, DA-CON Niveau spécial C, DA-PRO-2, ED-EST-01 Maritimes (EE 4), ED-EST-02 Maritimes (EE 3), ED-EST-03 Maritimes (EE 1),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c r="C256" s="129" t="str" cm="1">
        <f t="array" ref="C256">_xlfn.TEXTJOIN(", ",TRUE,_xlfn._xlws.FILTER('5. Données salariales brutes'!$A$2:$A$1297,('5. Données salariales brutes'!$C$2:$C$1297 &gt;'5. Données salariales brutes'!E256)*('5. Données salariales brutes'!$C$2:$C$1297 &lt;'5. Données salariales brutes'!C256),"No matches"))</f>
        <v>CM-02, CR-01, DA-PRO-1, DD-01, ED-EST-01 Maritimes (EE 3), ED-EST-02 Maritimes (EE 2), ED-EST-01 Québec (EE 2), ED-EST-01 Manitoba (EE 1), ED-EST-01 Saskatchewan (EE 3), ED-EST-01 Alberta (EE 2), OE-CEO-3, OE-DEO-3, OE-MEO-3, PY-01, SR-W (Groupe salarial 9) APC-2, SR-W (Groupe salarial 9) APD-2</v>
      </c>
    </row>
    <row r="257" spans="1:3" ht="105" x14ac:dyDescent="0.25">
      <c r="A257" s="61" t="str">
        <f>'5. Données salariales brutes'!A257</f>
        <v>ED-EST-02 Québec (EE 2)</v>
      </c>
      <c r="B257" s="130" t="str" cm="1">
        <f t="array" ref="B257">_xlfn.TEXTJOIN(", ", TRUE, _xlfn._xlws.FILTER('5. Données salariales brutes'!$A$2:$A$1297, ('5. Données salariales brutes'!$C$2:$C$1297 &lt; '5. Données salariales brutes'!D257) * ('5. Données salariales brutes'!$C$2:$C$1297 &gt;= '5. Données salariales brutes'!C257) * ('5. Données salariales brutes'!$A$2:$A$1297 &lt;&gt; '5. Données salariales brutes'!A257), "No matches"))</f>
        <v>ED-EST-01 Maritimes (EE 5), ED-EST-01 Maritimes (EE 6), ED-EST-02 Maritimes (EE 4), ED-EST-03 Maritimes (EE 2), ED-EST-01 Québec (EE 3),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c r="C257" s="129" t="str" cm="1">
        <f t="array" ref="C257">_xlfn.TEXTJOIN(", ",TRUE,_xlfn._xlws.FILTER('5. Données salariales brutes'!$A$2:$A$1297,('5. Données salariales brutes'!$C$2:$C$1297 &gt;'5. Données salariales brutes'!E257)*('5. Données salariales brutes'!$C$2:$C$1297 &lt;'5. Données salariales brutes'!C257),"No matches"))</f>
        <v>CM-03, CR-02, DA-CON-1, DA-CON-2, DA-CON Niveau spécial C, DA-PRO-2, ED-EST-01 Maritimes (EE 4), ED-EST-02 Maritimes (EE 3), ED-EST-03 Maritimes (EE 1), ED-EST-02 Québec (EE 1),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row>
    <row r="258" spans="1:3" ht="180" x14ac:dyDescent="0.25">
      <c r="A258" s="61" t="str">
        <f>'5. Données salariales brutes'!A258</f>
        <v>ED-EST-02 Québec (EE 3)</v>
      </c>
      <c r="B258" s="130" t="str" cm="1">
        <f t="array" ref="B258">_xlfn.TEXTJOIN(", ", TRUE, _xlfn._xlws.FILTER('5. Données salariales brutes'!$A$2:$A$1297, ('5. Données salariales brutes'!$C$2:$C$1297 &lt; '5. Données salariales brutes'!D258) * ('5. Données salariales brutes'!$C$2:$C$1297 &gt;= '5. Données salariales brutes'!C258) * ('5. Données salariales brutes'!$A$2:$A$1297 &lt;&gt; '5. Données salariales brutes'!A258), "No matches"))</f>
        <v>CM-04, CR-03, DA-CON-3, DA-PRO-3, ED-EST-01 Maritimes (EE 7), ED-EST-02 Maritimes (EE 5), ED-EST-02 Maritimes (EE 6), ED-EST-03 Maritimes (EE 3), ED-EST-01 Québec (EE 4),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-3, GL-ELE -4, GL-MDO-2, GL-MOC-1, HS-HDO-01, LI-3, SR-W (Groupe salarial 9) APD-4, ST-OCE-3, ST-SCY-1</v>
      </c>
      <c r="C258" s="129" t="str" cm="1">
        <f t="array" ref="C258">_xlfn.TEXTJOIN(", ",TRUE,_xlfn._xlws.FILTER('5. Données salariales brutes'!$A$2:$A$1297,('5. Données salariales brutes'!$C$2:$C$1297 &gt;'5. Données salariales brutes'!E258)*('5. Données salariales brutes'!$C$2:$C$1297 &lt;'5. Données salariales brutes'!C258),"No matches"))</f>
        <v>DA-PRO-2, ED-EST-01 Maritimes (EE 5), ED-EST-01 Maritimes (EE 6), ED-EST-02 Maritimes (EE 4), ED-EST-03 Maritimes (EE 1), ED-EST-03 Maritimes (EE 2), ED-EST-01 Québec (EE 3), ED-EST-02 Québec (EE 2), ED-EST-03 Québec (EE 1), ED-EST-01 Ontario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GL-ELE -2, GL-MDO-1, HS-PHS-01, LI-1, LI-2, OE-MEO-4, PY-02, SR-W (Groupe salarial 9) APC-3, ST-OCE-2, ST-STN-1, ST-STN-2</v>
      </c>
    </row>
    <row r="259" spans="1:3" ht="180" x14ac:dyDescent="0.25">
      <c r="A259" s="61" t="str">
        <f>'5. Données salariales brutes'!A259</f>
        <v>ED-EST-02 Québec (EE 4)</v>
      </c>
      <c r="B259" s="130" t="str" cm="1">
        <f t="array" ref="B259">_xlfn.TEXTJOIN(", ", TRUE, _xlfn._xlws.FILTER('5. Données salariales brutes'!$A$2:$A$1297, ('5. Données salariales brutes'!$C$2:$C$1297 &lt; '5. Données salariales brutes'!D259) * ('5. Données salariales brutes'!$C$2:$C$1297 &gt;= '5. Données salariales brutes'!C259) * ('5. Données salariales brutes'!$A$2:$A$1297 &lt;&gt; '5. Données salariales brutes'!A259), "No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1), ED-EST-03 Ontario (EE 2), ED-EST-01 Manitoba (EE 7), ED-EST-01 Manitoba (EE 8), ED-EST-02 Manitoba (EE 4), ED-EST-02 Manitoba (EE 5), ED-EST-03 Manitoba (EE 2), ED-EST-01 Saskatchewan (EE 8),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GL-AMW-00, GL-AMW-2, GL-AMW-3, GL-ELE -4, GL-ELE -5, GL-MAN-1, GL-MAN-2, GL-MDO-3, GL-MDO-4, GL-MOC-2, GS-03, GT-01, HS-HDO-02, HS-PHS-02, LI-4, PY-03, SR-W (Groupe salarial 9) APC-4, SR-W (Groupe salarial 9) APD-5, ST-OCE-3, ST-SCY-2</v>
      </c>
      <c r="C259" s="129" t="str" cm="1">
        <f t="array" ref="C259">_xlfn.TEXTJOIN(", ",TRUE,_xlfn._xlws.FILTER('5. Données salariales brutes'!$A$2:$A$1297,('5. Données salariales brutes'!$C$2:$C$1297 &gt;'5. Données salariales brutes'!E259)*('5. Données salariales brutes'!$C$2:$C$1297 &lt;'5. Données salariales brutes'!C259),"No matches"))</f>
        <v>CM-04, CR-03, DA-CON-3, ED-EST-01 Maritimes (EE 6), ED-EST-01 Maritimes (EE 7), ED-EST-02 Maritimes (EE 5), ED-EST-02 Maritimes (EE 6), ED-EST-03 Maritimes (EE 2), ED-EST-03 Maritimes (EE 3), ED-EST-01 Québec (EE 4), ED-EST-02 Québec (EE 3), ED-EST-03 Québec (EE 2), ED-EST-04 Québec (EE 1), ED-EST-01 Ontario (EE 4), ED-EST-01 Ontario (EE 5), ED-EST-02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260" spans="1:3" ht="195" x14ac:dyDescent="0.25">
      <c r="A260" s="61" t="str">
        <f>'5. Données salariales brutes'!A260</f>
        <v>ED-EST-02 Québec (EE 5)</v>
      </c>
      <c r="B260" s="130" t="str" cm="1">
        <f t="array" ref="B260">_xlfn.TEXTJOIN(", ", TRUE, _xlfn._xlws.FILTER('5. Données salariales brutes'!$A$2:$A$1297, ('5. Données salariales brutes'!$C$2:$C$1297 &lt; '5. Données salariales brutes'!D260) * ('5. Données salariales brutes'!$C$2:$C$1297 &gt;= '5. Données salariales brutes'!C260) * ('5. Données salariales brutes'!$A$2:$A$1297 &lt;&gt; '5. Données salariales brutes'!A260), "No matches"))</f>
        <v>CM-05, CR-04,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GL-MAN-3, GL-MDO-5, GL-MOC-3, GL-MOC-4, GS-04, HS-HDO-02, HS-PHS-03, LI-5, OE-MEO-5, PY-04, SR-W (Groupe salarial 1), SR-W (Groupe salarial 9) APD-6, ST-COR-1, ST-SCY-3, TI-01</v>
      </c>
      <c r="C260" s="129" t="str" cm="1">
        <f t="array" ref="C260">_xlfn.TEXTJOIN(", ",TRUE,_xlfn._xlws.FILTER('5. Données salariales brutes'!$A$2:$A$1297,('5. Données salariales brutes'!$C$2:$C$1297 &gt;'5. Données salariales brutes'!E260)*('5. Données salariales brutes'!$C$2:$C$1297 &lt;'5. Données salariales brutes'!C260),"No matches"))</f>
        <v>DA-PRO-3, DD-02, ED-EST-01 (EE 1), ED-EST-01 Maritimes (EE 7), ED-EST-01 Maritimes (EE 8), ED-EST-02 Maritimes (EE 6), ED-EST-02 Maritimes (EE 7), ED-EST-03 Maritimes (EE 4), ED-EST-04 Maritimes (EE 1), ED-EST-01 Québec (EE 5), ED-EST-02 Québec (EE 4),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row>
    <row r="261" spans="1:3" ht="210" x14ac:dyDescent="0.25">
      <c r="A261" s="61" t="str">
        <f>'5. Données salariales brutes'!A261</f>
        <v>ED-EST-02 Québec (EE 6)</v>
      </c>
      <c r="B261" s="130" t="str" cm="1">
        <f t="array" ref="B261">_xlfn.TEXTJOIN(", ", TRUE, _xlfn._xlws.FILTER('5. Données salariales brutes'!$A$2:$A$1297, ('5. Données salariales brutes'!$C$2:$C$1297 &lt; '5. Données salariales brutes'!D261) * ('5. Données salariales brutes'!$C$2:$C$1297 &gt;= '5. Données salariales brutes'!C261) * ('5. Données salariales brutes'!$A$2:$A$1297 &lt;&gt; '5. Données salariales brutes'!A261), "No matches"))</f>
        <v>DA-PRO-4, DD-03, ED-EST-01 (EE 3), ED-EST-02 (EE 1) , ED-EST-02 Maritimes (EE 9), ED-EST-03 Maritimes (EE 6), ED-EST-03 Maritimes (EE 7), ED-EST-04 Maritimes (EE 2),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v>
      </c>
      <c r="C261" s="129" t="str" cm="1">
        <f t="array" ref="C261">_xlfn.TEXTJOIN(", ",TRUE,_xlfn._xlws.FILTER('5. Données salariales brutes'!$A$2:$A$1297,('5. Données salariales brutes'!$C$2:$C$1297 &gt;'5. Données salariales brutes'!E261)*('5. Données salariales brutes'!$C$2:$C$1297 &lt;'5. Données salariales brutes'!C261),"No matches"))</f>
        <v>CM-05, CR-04, ED-EST-01 (EE 1),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LI-4, OE-MEO-5, PY-04, SR-W (Groupe salarial 1), SR-W (Groupe salarial 9) APD-5, ST-COR-1, ST-SCY-3, TI-01</v>
      </c>
    </row>
    <row r="262" spans="1:3" ht="255" x14ac:dyDescent="0.25">
      <c r="A262" s="61" t="str">
        <f>'5. Données salariales brutes'!A262</f>
        <v>ED-EST-02 Québec (EE 7)</v>
      </c>
      <c r="B262" s="130" t="str" cm="1">
        <f t="array" ref="B262">_xlfn.TEXTJOIN(", ", TRUE, _xlfn._xlws.FILTER('5. Données salariales brutes'!$A$2:$A$1297, ('5. Données salariales brutes'!$C$2:$C$1297 &lt; '5. Données salariales brutes'!D262) * ('5. Données salariales brutes'!$C$2:$C$1297 &gt;= '5. Données salariales brutes'!C262) * ('5. Données salariales brutes'!$A$2:$A$1297 &lt;&gt; '5. Données salariales brutes'!A262), "No matches"))</f>
        <v>AS-01, CM-06, CR-05, DA-CON-4, ED-EST-01 (EE 3), ED-EST-01 (EE 4), ED-EST-02 (EE 2) , ED-EST-03 (EE 1), ED-EST-03 Maritimes (EE 7), ED-EST-03 Maritimes (EE 8), ED-EST-04 Maritimes (EE 3), ED-EST-04 Maritimes (EE 4), ED-EST-05 Maritimes (EE 1), ED-EST-05 Maritimes (EE 2), ED-EST-06 Maritimes (EE 1), ED-EST-01 Québec (EE 8),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262" s="129" t="str" cm="1">
        <f t="array" ref="C262">_xlfn.TEXTJOIN(", ",TRUE,_xlfn._xlws.FILTER('5. Données salariales brutes'!$A$2:$A$1297,('5. Données salariales brutes'!$C$2:$C$1297 &gt;'5. Données salariales brutes'!E262)*('5. Données salariales brutes'!$C$2:$C$1297 &lt;'5. Données salariales brutes'!C262),"No matches"))</f>
        <v>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(service du pont et service de la chambre des machines), SC-STD-1, SC-1 (utilisation de matériel et métier spécialisés), SR-W (Groupe salarial 9) APC-5, SR-W (Groupe salarial 9) APD-6, ST-COR-1, ST-SCY-4, TI-02</v>
      </c>
    </row>
    <row r="263" spans="1:3" ht="255" x14ac:dyDescent="0.25">
      <c r="A263" s="61" t="str">
        <f>'5. Données salariales brutes'!A263</f>
        <v>ED-EST-02 Québec (EE 8)</v>
      </c>
      <c r="B263" s="130" t="str" cm="1">
        <f t="array" ref="B263">_xlfn.TEXTJOIN(", ", TRUE, _xlfn._xlws.FILTER('5. Données salariales brutes'!$A$2:$A$1297, ('5. Données salariales brutes'!$C$2:$C$1297 &lt; '5. Données salariales brutes'!D263) * ('5. Données salariales brutes'!$C$2:$C$1297 &gt;= '5. Données salariales brutes'!C263) * ('5. Données salariales brutes'!$A$2:$A$1297 &lt;&gt; '5. Données salariales brutes'!A263), "No matches"))</f>
        <v>AS-01, CM-06, DA-CON-5, DA-PRO-5, DD-04, ED-EST-01 (EE 4), ED-EST-02 (EE 3) , ED-EST-03 (EE 1), ED-EST-03 Maritimes (EE 8), ED-EST-03 Maritimes (EE 9), ED-EST-04 Maritimes (EE 4), ED-EST-04 Maritimes (EE 5), ED-EST-05 Maritimes (EE 2), ED-EST-06 Maritimes (EE 1),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GL-MOC-7, GL-MOC-8, GL-MST-9,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263" s="129" t="str" cm="1">
        <f t="array" ref="C263">_xlfn.TEXTJOIN(", ",TRUE,_xlfn._xlws.FILTER('5. Données salariales brutes'!$A$2:$A$1297,('5. Données salariales brutes'!$C$2:$C$1297 &gt;'5. Données salariales brutes'!E263)*('5. Données salariales brutes'!$C$2:$C$1297 &lt;'5. Données salariales brutes'!C263),"No matches"))</f>
        <v>CR-05, DA-CON-4, DD-03,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GL-AIM-00, GL-AMW-6, GL-AMW-7, GL-ELE -8, GL-ELE -9, GL-GHW-3, GL-GHW-4, GL-INM-00, GL-MAM-5, GL-MAN-5, GL-MAN-6, GL-MDO-6, GL-MDO-7, GL-MOC-5, GL-MOC-6, GL-MST-00,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264" spans="1:3" ht="270" x14ac:dyDescent="0.25">
      <c r="A264" s="61" t="str">
        <f>'5. Données salariales brutes'!A264</f>
        <v>ED-EST-02 Québec (EE 9)</v>
      </c>
      <c r="B264" s="130" t="str" cm="1">
        <f t="array" ref="B264">_xlfn.TEXTJOIN(", ", TRUE, _xlfn._xlws.FILTER('5. Données salariales brutes'!$A$2:$A$1297, ('5. Données salariales brutes'!$C$2:$C$1297 &lt; '5. Données salariales brutes'!D264) * ('5. Données salariales brutes'!$C$2:$C$1297 &gt;= '5. Données salariales brutes'!C264) * ('5. Données salariales brutes'!$A$2:$A$1297 &lt;&gt; '5. Données salariales brutes'!A264), "No matches"))</f>
        <v>AR-01, AS-02,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EN-ENG-01, GL-AIM-9, GL-AMW-9, GL-ELE -11, GL-GHW-6, GL-GHW-7, GL-INM-10, GL-MAM-7, GL-MAM-8, GL-MAN-8, GL-MDO-9, GL-MDO-10, GL-MOC-8, GL-MOC-9, GL-MST-11, GL-PCF-6, GL-PCF-7, GL-PIP-00, GL-PRW-8,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264" s="129" t="str" cm="1">
        <f t="array" ref="C264">_xlfn.TEXTJOIN(", ",TRUE,_xlfn._xlws.FILTER('5. Données salariales brutes'!$A$2:$A$1297,('5. Données salariales brutes'!$C$2:$C$1297 &gt;'5. Données salariales brutes'!E264)*('5. Données salariales brutes'!$C$2:$C$1297 &lt;'5. Données salariales brutes'!C264),"No matches"))</f>
        <v>AS-01, CM-06, CR-05, DA-CON-4, DA-PRO-5, DD-04, ED-EST-01 (EE 4), ED-EST-02 (EE 3) , ED-EST-03 (EE 1), ED-EST-03 Maritimes (EE 8), ED-EST-03 Maritimes (EE 9), ED-EST-04 Maritimes (EE 4), ED-EST-05 Maritimes (EE 2), ED-EST-06 Maritimes (EE 1), ED-EST-01 Québec (EE 9), ED-EST-02 Québec (EE 8),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GL-MDO-7, GL-MDO-8, GL-MOC-7, GL-MST-00, GL-MST-9, GL-MST-10, GL-PCF-00, GL-PRW-6, GL-PRW-7, GL-WOW-00, GS-05,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265" spans="1:3" ht="285" x14ac:dyDescent="0.25">
      <c r="A265" s="61" t="str">
        <f>'5. Données salariales brutes'!A265</f>
        <v>ED-EST-02 Québec (EE 10)</v>
      </c>
      <c r="B265" s="130" t="str" cm="1">
        <f t="array" ref="B265">_xlfn.TEXTJOIN(", ", TRUE, _xlfn._xlws.FILTER('5. Données salariales brutes'!$A$2:$A$1297, ('5. Données salariales brutes'!$C$2:$C$1297 &lt; '5. Données salariales brutes'!D265) * ('5. Données salariales brutes'!$C$2:$C$1297 &gt;= '5. Données salariales brutes'!C265) * ('5. Données salariales brutes'!$A$2:$A$1297 &lt;&gt; '5. Données salariales brutes'!A265),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ED-LAT-04 (EE 5), EG-02, EL-02, EN-ENG-01, FR - Recruitment, GL-AIM-9, GL-AIM-10, GL-AMW-10, GL-AMW-11, GL-COI-00, GL-EIM-00, GL-ELE -12,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265" s="129" t="str" cm="1">
        <f t="array" ref="C265">_xlfn.TEXTJOIN(", ",TRUE,_xlfn._xlws.FILTER('5. Données salariales brutes'!$A$2:$A$1297,('5. Données salariales brutes'!$C$2:$C$1297 &gt;'5. Données salariales brutes'!E265)*('5. Données salariales brutes'!$C$2:$C$1297 &lt;'5. Données salariales brutes'!C265),"No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266" spans="1:3" ht="330" x14ac:dyDescent="0.25">
      <c r="A266" s="61" t="str">
        <f>'5. Données salariales brutes'!A266</f>
        <v>ED-EST-02 Québec (EE 11)</v>
      </c>
      <c r="B266" s="130" t="str" cm="1">
        <f t="array" ref="B266">_xlfn.TEXTJOIN(", ", TRUE, _xlfn._xlws.FILTER('5. Données salariales brutes'!$A$2:$A$1297, ('5. Données salariales brutes'!$C$2:$C$1297 &lt; '5. Données salariales brutes'!D266) * ('5. Données salariales brutes'!$C$2:$C$1297 &gt;= '5. Données salariales brutes'!C266) * ('5. Données salariales brutes'!$A$2:$A$1297 &lt;&gt; '5. Données salariales brutes'!A266),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266" s="129" t="str" cm="1">
        <f t="array" ref="C266">_xlfn.TEXTJOIN(", ",TRUE,_xlfn._xlws.FILTER('5. Données salariales brutes'!$A$2:$A$1297,('5. Données salariales brutes'!$C$2:$C$1297 &gt;'5. Données salariales brutes'!E266)*('5. Données salariales brutes'!$C$2:$C$1297 &lt;'5. Données salariales brutes'!C266),"No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267" spans="1:3" ht="120" x14ac:dyDescent="0.25">
      <c r="A267" s="61" t="str">
        <f>'5. Données salariales brutes'!A267</f>
        <v>ED-EST-03 Québec (EE 1)</v>
      </c>
      <c r="B267" s="130" t="str" cm="1">
        <f t="array" ref="B267">_xlfn.TEXTJOIN(", ", TRUE, _xlfn._xlws.FILTER('5. Données salariales brutes'!$A$2:$A$1297, ('5. Données salariales brutes'!$C$2:$C$1297 &lt; '5. Données salariales brutes'!D267) * ('5. Données salariales brutes'!$C$2:$C$1297 &gt;= '5. Données salariales brutes'!C267) * ('5. Données salariales brutes'!$A$2:$A$1297 &lt;&gt; '5. Données salariales brutes'!A267), "No matches"))</f>
        <v>DA-CON-3, ED-EST-01 Maritimes (EE 6), ED-EST-02 Maritimes (EE 5), ED-EST-03 Maritimes (EE 2), ED-EST-01 Québec (EE 4), ED-EST-02 Québec (EE 3), ED-EST-03 Québec (EE 2), ED-EST-01 Ontario (EE 3), ED-EST-01 Ontario (EE 4), ED-EST-02 Ontario (EE 1), ED-EST-01 Manitoba (EE 4), ED-EST-01 Manitoba (EE 5), ED-EST-02 Manitoba (EE 2), ED-EST-01 Saskatchewan (EE 6), ED-EST-02 Saskatchewan (EE 3), ED-EST-03 Saskatchewan (EE 1), ED-EST-01 Alberta (EE 5), ED-EST-02 Alberta (EE 3), ED-EST-01 Colombie-Britannique (EE 2), ED-EST-01 Colombie-Britannique(EE 3), ED-EST-02 Colombie-Britannique (EE 1), ED-LAT-01 (EE 1), GL-ELE -2, GL-MDO-1, HS-HDO-01, HS-PHS-01, LI-2, PY-02, SR-W (Groupe salarial 9) APC-3, SR-W (Groupe salarial 9) APD-4, ST-OCE-2, ST-SCY-1, ST-STN-2</v>
      </c>
      <c r="C267" s="129" t="str" cm="1">
        <f t="array" ref="C267">_xlfn.TEXTJOIN(", ",TRUE,_xlfn._xlws.FILTER('5. Données salariales brutes'!$A$2:$A$1297,('5. Données salariales brutes'!$C$2:$C$1297 &gt;'5. Données salariales brutes'!E267)*('5. Données salariales brutes'!$C$2:$C$1297 &lt;'5. Données salariales brutes'!C267),"No matches"))</f>
        <v>CM-03, DA-CON-1, DA-CON-2, DA-CON Niveau spécial C, DA-PRO-2, ED-EST-01 Maritimes (EE 4),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ST-STN-1, ST-TYP-1, ST-TYP-2</v>
      </c>
    </row>
    <row r="268" spans="1:3" ht="150" x14ac:dyDescent="0.25">
      <c r="A268" s="61" t="str">
        <f>'5. Données salariales brutes'!A268</f>
        <v>ED-EST-03 Québec (EE 2)</v>
      </c>
      <c r="B268" s="130" t="str" cm="1">
        <f t="array" ref="B268">_xlfn.TEXTJOIN(", ", TRUE, _xlfn._xlws.FILTER('5. Données salariales brutes'!$A$2:$A$1297, ('5. Données salariales brutes'!$C$2:$C$1297 &lt; '5. Données salariales brutes'!D268) * ('5. Données salariales brutes'!$C$2:$C$1297 &gt;= '5. Données salariales brutes'!C268) * ('5. Données salariales brutes'!$A$2:$A$1297 &lt;&gt; '5. Données salariales brutes'!A268), "No matches"))</f>
        <v>CM-04, CR-03, DA-PRO-3, DD-02, ED-EST-01 Maritimes (EE 7), ED-EST-02 Maritimes (EE 6), ED-EST-03 Maritimes (EE 3), ED-EST-01 Québec (EE 5), ED-EST-02 Québec (EE 4), ED-EST-03 Québec (EE 3), ED-EST-04 Québec (EE 1), ED-EST-01 Ontario (EE 5), ED-EST-01 Ontario (EE 6),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GT-01, HS-PHS-02, LI-3, PY-03, ST-OCE-3, ST-SCY-2</v>
      </c>
      <c r="C268" s="129" t="str" cm="1">
        <f t="array" ref="C268">_xlfn.TEXTJOIN(", ",TRUE,_xlfn._xlws.FILTER('5. Données salariales brutes'!$A$2:$A$1297,('5. Données salariales brutes'!$C$2:$C$1297 &gt;'5. Données salariales brutes'!E268)*('5. Données salariales brutes'!$C$2:$C$1297 &lt;'5. Données salariales brutes'!C268),"No matches"))</f>
        <v>DA-CON-3, ED-EST-01 Maritimes (EE 6),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ED-EST-02 Alberta (EE 3), ED-EST-01 Colombie-Britannique (EE 2), ED-EST-01 Colombie-Britannique(EE 3), ED-EST-02 Colombie-Britannique (EE 1), ED-LAT-01 (EE 1), GL-ELE -1, GL-ELE -2, GL-MDO-1, HS-HDO-01, HS-PHS-01, LI-2, PY-02, SR-W (Groupe salarial 9) APC-3, SR-W (Groupe salarial 9) APD-4, ST-OCE-2, ST-SCY-1, ST-STN-1, ST-STN-2</v>
      </c>
    </row>
    <row r="269" spans="1:3" ht="165" x14ac:dyDescent="0.25">
      <c r="A269" s="61" t="str">
        <f>'5. Données salariales brutes'!A269</f>
        <v>ED-EST-03 Québec (EE 3)</v>
      </c>
      <c r="B269" s="130" t="str" cm="1">
        <f t="array" ref="B269">_xlfn.TEXTJOIN(", ", TRUE, _xlfn._xlws.FILTER('5. Données salariales brutes'!$A$2:$A$1297, ('5. Données salariales brutes'!$C$2:$C$1297 &lt; '5. Données salariales brutes'!D269) * ('5. Données salariales brutes'!$C$2:$C$1297 &gt;= '5. Données salariales brutes'!C269) * ('5. Données salariales brutes'!$A$2:$A$1297 &lt;&gt; '5. Données salariales brutes'!A269), "No matches"))</f>
        <v>CM-05, CR-04, DD-02, ED-EST-01 (EE 1), ED-EST-01 Maritimes (EE 8), ED-EST-02 Maritimes (EE 7), ED-EST-03 Maritimes (EE 4), ED-EST-03 Maritimes (EE 5), ED-EST-04 Maritimes (EE 1), ED-EST-01 Québec (EE 6), ED-EST-02 Québec (EE 5),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4), ED-LAT-02 (EE 1), GL-AMW-00, GL-AMW-3, GL-AMW-4, GL-ELE -5, GL-ELE -6, GL-MAN-2, GL-MDO-4, GL-MOC-2, GL-MOC-3, GS-03, GT-01, HS-HDO-02, LI-4, OE-MEO-5, SR-W (Groupe salarial 1), SR-W (Groupe salarial 9) APC-4, SR-W (Groupe salarial 9) APD-5, ST-SCY-2, ST-SCY-3, TI-01</v>
      </c>
      <c r="C269" s="129" t="str" cm="1">
        <f t="array" ref="C269">_xlfn.TEXTJOIN(", ",TRUE,_xlfn._xlws.FILTER('5. Données salariales brutes'!$A$2:$A$1297,('5. Données salariales brutes'!$C$2:$C$1297 &gt;'5. Données salariales brutes'!E269)*('5. Données salariales brutes'!$C$2:$C$1297 &lt;'5. Données salariales brutes'!C269),"No matches"))</f>
        <v>CM-04, CR-03, DA-CON-3,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v>
      </c>
    </row>
    <row r="270" spans="1:3" ht="180" x14ac:dyDescent="0.25">
      <c r="A270" s="61" t="str">
        <f>'5. Données salariales brutes'!A270</f>
        <v>ED-EST-03 Québec (EE 4)</v>
      </c>
      <c r="B270" s="130" t="str" cm="1">
        <f t="array" ref="B270">_xlfn.TEXTJOIN(", ", TRUE, _xlfn._xlws.FILTER('5. Données salariales brutes'!$A$2:$A$1297, ('5. Données salariales brutes'!$C$2:$C$1297 &lt; '5. Données salariales brutes'!D270) * ('5. Données salariales brutes'!$C$2:$C$1297 &gt;= '5. Données salariales brutes'!C270) * ('5. Données salariales brutes'!$A$2:$A$1297 &lt;&gt; '5. Données salariales brutes'!A270), "No matches"))</f>
        <v>CR-04, DA-PRO-4, DD-03, ED-EST-01 (EE 2), ED-EST-02 (EE 1) , ED-EST-02 Maritimes (EE 8), ED-EST-02 Maritimes (EE 9), ED-EST-03 Maritimes (EE 5), ED-EST-03 Maritimes (EE 6), ED-EST-04 Maritimes (EE 2), ED-EST-01 Québec (EE 7), ED-EST-02 Québec (EE 6),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c r="C270" s="129" t="str" cm="1">
        <f t="array" ref="C270">_xlfn.TEXTJOIN(", ",TRUE,_xlfn._xlws.FILTER('5. Données salariales brutes'!$A$2:$A$1297,('5. Données salariales brutes'!$C$2:$C$1297 &gt;'5. Données salariales brutes'!E270)*('5. Données salariales brutes'!$C$2:$C$1297 &lt;'5. Données salariales brutes'!C270),"No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GL-MAN-1, GL-MAN-2, GL-MDO-3, GL-MDO-4, GL-MOC-2, GL-MOC-3, GS-03, GT-01, HS-HDO-02, LI-4, OE-MEO-5, PY-03, SR-W (Groupe salarial 1), SR-W (Groupe salarial 9) APC-4, SR-W (Groupe salarial 9) APD-5, ST-SCY-2, ST-SCY-3</v>
      </c>
    </row>
    <row r="271" spans="1:3" ht="225" x14ac:dyDescent="0.25">
      <c r="A271" s="61" t="str">
        <f>'5. Données salariales brutes'!A271</f>
        <v>ED-EST-03 Québec (EE 5)</v>
      </c>
      <c r="B271" s="130" t="str" cm="1">
        <f t="array" ref="B271">_xlfn.TEXTJOIN(", ", TRUE, _xlfn._xlws.FILTER('5. Données salariales brutes'!$A$2:$A$1297, ('5. Données salariales brutes'!$C$2:$C$1297 &lt; '5. Données salariales brutes'!D271) * ('5. Données salariales brutes'!$C$2:$C$1297 &gt;= '5. Données salariales brutes'!C271) * ('5. Données salariales brutes'!$A$2:$A$1297 &lt;&gt; '5. Données salariales brutes'!A271), "No matches"))</f>
        <v>CR-05, DD-03, ED-EST-01 (EE 3), ED-EST-02 (EE 2) , ED-EST-02 Maritimes (EE 9), ED-EST-03 Maritimes (EE 7), ED-EST-04 Maritimes (EE 3), ED-EST-05 Maritimes (EE 1), ED-EST-01 Québec (EE 8), ED-EST-02 Québec (EE 7),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EG-01, GL-AMW-6, GL-AMW-7, GL-ELE -8, GL-GHW-3, GL-GHW-4, GL-MAM-5, GL-MAN-5, GL-MDO-6, GL-MDO-7, GL-MOC-5, GL-MOC-6, GL-MST-00,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c r="C271" s="129" t="str" cm="1">
        <f t="array" ref="C271">_xlfn.TEXTJOIN(", ",TRUE,_xlfn._xlws.FILTER('5. Données salariales brutes'!$A$2:$A$1297,('5. Données salariales brutes'!$C$2:$C$1297 &gt;'5. Données salariales brutes'!E271)*('5. Données salariales brutes'!$C$2:$C$1297 &lt;'5. Données salariales brutes'!C271),"No matches"))</f>
        <v>CR-04, DA-PRO-4, ED-EST-01 (EE 2), ED-EST-02 (EE 1) , ED-EST-02 Maritimes (EE 8), ED-EST-03 Maritimes (EE 5), ED-EST-03 Maritimes (EE 6), ED-EST-04 Maritimes (EE 2), ED-EST-01 Québec (EE 6), ED-EST-01 Québec (EE 7), ED-EST-02 Québec (EE 6), ED-EST-03 Québec (EE 4), ED-EST-04 Québec (EE 3), ED-EST-05 Québec (EE 1), ED-EST-01 Ontario (EE 7),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GL-AMW-4, GL-AMW-5, GL-ELE -6, GL-ELE -7, GL-MAN-3, GL-MAN-4, GL-MDO-5, GL-MOC-3, GL-MOC-4, GS-04, HS-PHS-03, LI-5, OE-MEO-5, PY-04, SR-W (Groupe salarial 1), SR-W (Groupe salarial 9) APC-5, SR-W (Groupe salarial 9) APD-6, ST-COR-1, ST-SCY-3, TI-01</v>
      </c>
    </row>
    <row r="272" spans="1:3" ht="255" x14ac:dyDescent="0.25">
      <c r="A272" s="61" t="str">
        <f>'5. Données salariales brutes'!A272</f>
        <v>ED-EST-03 Québec (EE 6)</v>
      </c>
      <c r="B272" s="130" t="str" cm="1">
        <f t="array" ref="B272">_xlfn.TEXTJOIN(", ", TRUE, _xlfn._xlws.FILTER('5. Données salariales brutes'!$A$2:$A$1297, ('5. Données salariales brutes'!$C$2:$C$1297 &lt; '5. Données salariales brutes'!D272) * ('5. Données salariales brutes'!$C$2:$C$1297 &gt;= '5. Données salariales brutes'!C272) * ('5. Données salariales brutes'!$A$2:$A$1297 &lt;&gt; '5. Données salariales brutes'!A272), "No matches"))</f>
        <v>AS-01, CM-06, CR-05, DA-CON-4, DA-PRO-5, DD-04, ED-EST-01 (EE 4), ED-EST-02 (EE 3) , ED-EST-03 (EE 1), ED-EST-03 Maritimes (EE 8), ED-EST-04 Maritimes (EE 4), ED-EST-05 Maritimes (EE 2), ED-EST-06 Maritimes (EE 1), ED-EST-01 Québec (EE 9), ED-EST-02 Québec (EE 8),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GL-MOC-7, GL-MST-00, GL-MST-9, GL-PCF-00, GL-PRW-6, GL-PRW-7, GL-WOW-00, GS-05, GT-02, HS-PHS-04, IS-01 , LI-6, MA-01, PG-01, PI-01-CGC, PM-01 , PY-05, SC-3 (service du pont et service de la chambre des machines), SC-STD-3, SC-3 (utilisation de matériel et métier spécialisés), SR-W (Groupe salarial 2), SR-W (Groupe salarial 9) APC-6, SR-W (Groupe salarial 9) APD-7</v>
      </c>
      <c r="C272" s="129" t="str" cm="1">
        <f t="array" ref="C272">_xlfn.TEXTJOIN(", ",TRUE,_xlfn._xlws.FILTER('5. Données salariales brutes'!$A$2:$A$1297,('5. Données salariales brutes'!$C$2:$C$1297 &gt;'5. Données salariales brutes'!E272)*('5. Données salariales brutes'!$C$2:$C$1297 &lt;'5. Données salariales brutes'!C272),"No matches"))</f>
        <v>DA-PRO-4, DD-03, ED-EST-01 (EE 3), ED-EST-02 (EE 1) , ED-EST-02 (EE 2) , ED-EST-02 Maritimes (EE 9), ED-EST-03 Maritimes (EE 6), ED-EST-03 Maritimes (EE 7), ED-EST-04 Maritimes (EE 3), ED-EST-05 Maritimes (EE 1), ED-EST-01 Québec (EE 7), ED-EST-01 Québec (EE 8), ED-EST-02 Québec (EE 7), ED-EST-03 Québec (EE 5),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GL-MOC-6,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273" spans="1:3" ht="270" x14ac:dyDescent="0.25">
      <c r="A273" s="61" t="str">
        <f>'5. Données salariales brutes'!A273</f>
        <v>ED-EST-03 Québec (EE 7)</v>
      </c>
      <c r="B273" s="130" t="str" cm="1">
        <f t="array" ref="B273">_xlfn.TEXTJOIN(", ", TRUE, _xlfn._xlws.FILTER('5. Données salariales brutes'!$A$2:$A$1297, ('5. Données salariales brutes'!$C$2:$C$1297 &lt; '5. Données salariales brutes'!D273) * ('5. Données salariales brutes'!$C$2:$C$1297 &gt;= '5. Données salariales brutes'!C273) * ('5. Données salariales brutes'!$A$2:$A$1297 &lt;&gt; '5. Données salariales brutes'!A273), "No matches"))</f>
        <v>AR-01, AS-02, DA-CON-5, DA-PRO-5, DD-04, EC-01, ED-EST-01 (EE 5), ED-EST-02 (EE 4), ED-EST-03 (EE 2), ED-EST-03 Maritimes (EE 9), ED-EST-04 Maritimes (EE 5), ED-EST-05 Maritimes (EE 3), ED-EST-06 Maritimes (EE 2), ED-EST-01 Québec (EE 9), ED-EST-01 Québec (EE 10), ED-EST-02 Québec (EE 9),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273" s="129" t="str" cm="1">
        <f t="array" ref="C273">_xlfn.TEXTJOIN(", ",TRUE,_xlfn._xlws.FILTER('5. Données salariales brutes'!$A$2:$A$1297,('5. Données salariales brutes'!$C$2:$C$1297 &gt;'5. Données salariales brutes'!E273)*('5. Données salariales brutes'!$C$2:$C$1297 &lt;'5. Données salariales brutes'!C273),"No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ED-EST-04 Saskatchewan (EE 2),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274" spans="1:3" ht="330" x14ac:dyDescent="0.25">
      <c r="A274" s="61" t="str">
        <f>'5. Données salariales brutes'!A274</f>
        <v>ED-EST-03 Québec (EE 8)</v>
      </c>
      <c r="B274" s="130" t="str" cm="1">
        <f t="array" ref="B274">_xlfn.TEXTJOIN(", ", TRUE, _xlfn._xlws.FILTER('5. Données salariales brutes'!$A$2:$A$1297, ('5. Données salariales brutes'!$C$2:$C$1297 &lt; '5. Données salariales brutes'!D274) * ('5. Données salariales brutes'!$C$2:$C$1297 &gt;= '5. Données salariales brutes'!C274) * ('5. Données salariales brutes'!$A$2:$A$1297 &lt;&gt; '5. Données salariales brutes'!A274), "No matches"))</f>
        <v>AS-02, CM-07, CO-DEV/PER, CR-06, DA-CON-6, ED-EST-01 (EE 6), ED-EST-02 (EE 4),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274" s="129" t="str" cm="1">
        <f t="array" ref="C274">_xlfn.TEXTJOIN(", ",TRUE,_xlfn._xlws.FILTER('5. Données salariales brutes'!$A$2:$A$1297,('5. Données salariales brutes'!$C$2:$C$1297 &gt;'5. Données salariales brutes'!E274)*('5. Données salariales brutes'!$C$2:$C$1297 &lt;'5. Données salariales brutes'!C274),"No matches"))</f>
        <v>AR-01, AS-01, CM-06, DA-CON-5, DA-PRO-5, DD-04, EC-01, ED-EST-01 (EE 4), ED-EST-01 (EE 5), ED-EST-02 (EE 3) , ED-EST-03 (EE 1), ED-EST-03 Maritimes (EE 8),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275" spans="1:3" ht="300" x14ac:dyDescent="0.25">
      <c r="A275" s="61" t="str">
        <f>'5. Données salariales brutes'!A275</f>
        <v>ED-EST-03 Québec (EE 9)</v>
      </c>
      <c r="B275" s="130" t="str" cm="1">
        <f t="array" ref="B275">_xlfn.TEXTJOIN(", ", TRUE, _xlfn._xlws.FILTER('5. Données salariales brutes'!$A$2:$A$1297, ('5. Données salariales brutes'!$C$2:$C$1297 &lt; '5. Données salariales brutes'!D275) * ('5. Données salariales brutes'!$C$2:$C$1297 &gt;= '5. Données salariales brutes'!C275) * ('5. Données salariales brutes'!$A$2:$A$1297 &lt;&gt; '5. Données salariales brutes'!A275),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275" s="129" t="str" cm="1">
        <f t="array" ref="C275">_xlfn.TEXTJOIN(", ",TRUE,_xlfn._xlws.FILTER('5. Données salariales brutes'!$A$2:$A$1297,('5. Données salariales brutes'!$C$2:$C$1297 &gt;'5. Données salariales brutes'!E275)*('5. Données salariales brutes'!$C$2:$C$1297 &lt;'5. Données salariales brutes'!C275),"No matches"))</f>
        <v>AR-01, AS-02, CM-07, CO-DEV/PER, DA-CON-5, DA-CON-6,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APD-8, SR-W (Groupe salarial 9) APD-9, TI-03, TR-01</v>
      </c>
    </row>
    <row r="276" spans="1:3" ht="315" x14ac:dyDescent="0.25">
      <c r="A276" s="61" t="str">
        <f>'5. Données salariales brutes'!A276</f>
        <v>ED-EST-03 Québec (EE 10)</v>
      </c>
      <c r="B276" s="130" t="str" cm="1">
        <f t="array" ref="B276">_xlfn.TEXTJOIN(", ", TRUE, _xlfn._xlws.FILTER('5. Données salariales brutes'!$A$2:$A$1297, ('5. Données salariales brutes'!$C$2:$C$1297 &lt; '5. Données salariales brutes'!D276) * ('5. Données salariales brutes'!$C$2:$C$1297 &gt;= '5. Données salariales brutes'!C276) * ('5. Données salariales brutes'!$A$2:$A$1297 &lt;&gt; '5. Données salariales brutes'!A276), "No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GL-COI-10, GL-EIM-9, GL-ELE -14, GL-GHW-10, GL-GHW-11, GL-INM-12, GL-INM-13, GL-MAM-10, GL-MAM-11, GL-MAN-10, GL-MAN-11, GL-MDO-12, GL-MOC-11, GL-MOC-12, GL-MST-14, GL-PCF-9, GL-PIP-9,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276" s="129" t="str" cm="1">
        <f t="array" ref="C276">_xlfn.TEXTJOIN(", ",TRUE,_xlfn._xlws.FILTER('5. Données salariales brutes'!$A$2:$A$1297,('5. Données salariales brutes'!$C$2:$C$1297 &gt;'5. Données salariales brutes'!E276)*('5. Données salariales brutes'!$C$2:$C$1297 &lt;'5. Données salariales brutes'!C276),"No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ED-EST-02 Colombie-Britannique (EE 9),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277" spans="1:3" ht="315" x14ac:dyDescent="0.25">
      <c r="A277" s="61" t="str">
        <f>'5. Données salariales brutes'!A277</f>
        <v>ED-EST-03 Québec (EE 11)</v>
      </c>
      <c r="B277" s="130" t="str" cm="1">
        <f t="array" ref="B277">_xlfn.TEXTJOIN(", ", TRUE, _xlfn._xlws.FILTER('5. Données salariales brutes'!$A$2:$A$1297, ('5. Données salariales brutes'!$C$2:$C$1297 &lt; '5. Données salariales brutes'!D277) * ('5. Données salariales brutes'!$C$2:$C$1297 &gt;= '5. Données salariales brutes'!C277) * ('5. Données salariales brutes'!$A$2:$A$1297 &lt;&gt; '5. Données salariales brutes'!A277), "No matches"))</f>
        <v>AG-01, AS-04, BI-01, CH-01, CR-07, DA-CON-7, DD-06, ED-EST-01 (EE 8), ED-EST-02 (EE 7) , ED-EST-02 (EE 8), ED-EST-03 (EE 5), ED-EST-04 (EE 2), ED-EST-04 (EE 3), ED-EST-05 (EE 1), ED-EST-04 Maritimes (EE 9), ED-EST-05 Maritimes (EE 6), ED-EST-05 Maritimes (EE 7), ED-EST-06 Maritimes (EE 5),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EU-LAI-1,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(utilisation de matériel et métier spécialisés), SO-MAO-01, SR-E (Groupe salarial 3 MDO-4), SR-W (Groupe salarial 5), SR-W (Groupe salarial 6), SW-SCW-01, SW-CHA-01</v>
      </c>
      <c r="C277" s="129" t="str" cm="1">
        <f t="array" ref="C277">_xlfn.TEXTJOIN(", ",TRUE,_xlfn._xlws.FILTER('5. Données salariales brutes'!$A$2:$A$1297,('5. Données salariales brutes'!$C$2:$C$1297 &gt;'5. Données salariales brutes'!E277)*('5. Données salariales brutes'!$C$2:$C$1297 &lt;'5. Données salariales brutes'!C277),"No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ED-EST-03 Ontario (EE 9),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row>
    <row r="278" spans="1:3" ht="180" x14ac:dyDescent="0.25">
      <c r="A278" s="61" t="str">
        <f>'5. Données salariales brutes'!A278</f>
        <v>ED-EST-04 Québec (EE 1)</v>
      </c>
      <c r="B278" s="130" t="str" cm="1">
        <f t="array" ref="B278">_xlfn.TEXTJOIN(", ", TRUE, _xlfn._xlws.FILTER('5. Données salariales brutes'!$A$2:$A$1297, ('5. Données salariales brutes'!$C$2:$C$1297 &lt; '5. Données salariales brutes'!D278) * ('5. Données salariales brutes'!$C$2:$C$1297 &gt;= '5. Données salariales brutes'!C278) * ('5. Données salariales brutes'!$A$2:$A$1297 &lt;&gt; '5. Données salariales brutes'!A278), "No matches"))</f>
        <v>DA-PRO-3, DD-02, ED-EST-01 (EE 1), ED-EST-01 Maritimes (EE 8), ED-EST-02 Maritimes (EE 6), ED-EST-02 Maritimes (EE 7), ED-EST-03 Maritimes (EE 4), ED-EST-04 Maritimes (EE 1), ED-EST-01 Québec (EE 5), ED-EST-02 Québec (EE 4), ED-EST-02 Québec (EE 5), ED-EST-03 Québec (EE 3), ED-EST-04 Québec (EE 2), ED-EST-01 Ontario (EE 6), ED-EST-02 Ontario (EE 2),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3), ED-EST-03 Colombie-Britannique (EE 1), ED-LAT-01 (EE 3), GL-AMW-2, GL-AMW-3, GL-ELE -4, GL-ELE -5, GL-MAN-1, GL-MAN-2, GL-MDO-3, GL-MDO-4, GL-MOC-2, GS-03, GT-01, HS-HDO-02, HS-PHS-02, LI-4, PY-03, SR-W (Groupe salarial 9) APC-4, SR-W (Groupe salarial 9) APD-5, ST-OCE-3, ST-SCY-2</v>
      </c>
      <c r="C278" s="129" t="str" cm="1">
        <f t="array" ref="C278">_xlfn.TEXTJOIN(", ",TRUE,_xlfn._xlws.FILTER('5. Données salariales brutes'!$A$2:$A$1297,('5. Données salariales brutes'!$C$2:$C$1297 &gt;'5. Données salariales brutes'!E278)*('5. Données salariales brutes'!$C$2:$C$1297 &lt;'5. Données salariales brutes'!C278),"No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6), ED-EST-02 Alberta (EE 3), ED-EST-01 Colombie-Britannique(EE 3), ED-EST-02 Colombie-Britannique (EE 1), ED-EST-02 Colombie-Britannique (EE 2), ED-LAT-01 (EE 1), ED-LAT-01 (EE 2), EU-TEA (Maritimes), EU-TEA (Québec), EU-TEA (Ontario), EU-TEA (Manitoba), EU-TEA (Saskatchewan), EU-TEA (Alberta), EU-TEA (Colombie-Britannique), GL-AMW-1, GL-ELE -2, GL-ELE -3, GL-MDO-1, GL-MDO-2, GL-MOC-1, HS-HDO-01, LI-3, SR-W (Groupe salarial 9) APD-4, ST-SCY-1</v>
      </c>
    </row>
    <row r="279" spans="1:3" ht="195" x14ac:dyDescent="0.25">
      <c r="A279" s="61" t="str">
        <f>'5. Données salariales brutes'!A279</f>
        <v>ED-EST-04 Québec (EE 2)</v>
      </c>
      <c r="B279" s="130" t="str" cm="1">
        <f t="array" ref="B279">_xlfn.TEXTJOIN(", ", TRUE, _xlfn._xlws.FILTER('5. Données salariales brutes'!$A$2:$A$1297, ('5. Données salariales brutes'!$C$2:$C$1297 &lt; '5. Données salariales brutes'!D279) * ('5. Données salariales brutes'!$C$2:$C$1297 &gt;= '5. Données salariales brutes'!C279) * ('5. Données salariales brutes'!$A$2:$A$1297 &lt;&gt; '5. Données salariales brutes'!A279), "No matches"))</f>
        <v>CM-05, CR-04, ED-EST-01 (EE 2), ED-EST-02 Maritimes (EE 8), ED-EST-03 Maritimes (EE 5), ED-EST-04 Maritimes (EE 1), ED-EST-04 Maritimes (EE 2), ED-EST-01 Québec (EE 6), ED-EST-02 Québec (EE 5), ED-EST-02 Québec (EE 6), ED-EST-03 Québec (EE 4), ED-EST-04 Québec (EE 3), ED-EST-05 Québec (EE 1), ED-EST-01 Ontario (EE 7), ED-EST-01 Ontario (EE 8), ED-EST-02 Ontario (EE 3), ED-EST-02 Ontario (EE 4), ED-EST-03 Ontario (EE 2), ED-EST-01 Manitoba (EE 8), ED-EST-02 Manitoba (EE 6), ED-EST-02 Manitoba (EE 7),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-6, GL-MAN-2, GL-MAN-3, GL-MDO-4, GL-MDO-5, GL-MOC-3, GL-MOC-4, GS-04, HS-HDO-02, HS-PHS-03, OE-MEO-5, PY-04, SR-W (Groupe salarial 1), ST-COR-1, ST-SCY-3, TI-01</v>
      </c>
      <c r="C279" s="129" t="str" cm="1">
        <f t="array" ref="C279">_xlfn.TEXTJOIN(", ",TRUE,_xlfn._xlws.FILTER('5. Données salariales brutes'!$A$2:$A$1297,('5. Données salariales brutes'!$C$2:$C$1297 &gt;'5. Données salariales brutes'!E279)*('5. Données salariales brutes'!$C$2:$C$1297 &lt;'5. Données salariales brutes'!C279),"No matches"))</f>
        <v>DA-PRO-3, DD-02, ED-EST-01 (EE 1), ED-EST-01 Maritimes (EE 7), ED-EST-01 Maritimes (EE 8), ED-EST-02 Maritimes (EE 6), ED-EST-02 Maritimes (EE 7),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GL-MOC-1, GL-MOC-2, GS-03, GT-01, HS-PHS-02, LI-4, PY-03, SR-W (Groupe salarial 9) APC-4, SR-W (Groupe salarial 9) APD-5, ST-OCE-3, ST-SCY-2</v>
      </c>
    </row>
    <row r="280" spans="1:3" ht="210" x14ac:dyDescent="0.25">
      <c r="A280" s="61" t="str">
        <f>'5. Données salariales brutes'!A280</f>
        <v>ED-EST-04 Québec (EE 3)</v>
      </c>
      <c r="B280" s="130" t="str" cm="1">
        <f t="array" ref="B280">_xlfn.TEXTJOIN(", ", TRUE, _xlfn._xlws.FILTER('5. Données salariales brutes'!$A$2:$A$1297, ('5. Données salariales brutes'!$C$2:$C$1297 &lt; '5. Données salariales brutes'!D280) * ('5. Données salariales brutes'!$C$2:$C$1297 &gt;= '5. Données salariales brutes'!C280) * ('5. Données salariales brutes'!$A$2:$A$1297 &lt;&gt; '5. Données salariales brutes'!A280), "No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4), ED-EST-05 Québec (EE 2), ED-EST-02 Ontario (EE 4), ED-EST-02 Ontario (EE 5), ED-EST-03 Ontario (EE 3), ED-EST-04 Ontario (EE 1), ED-EST-02 Manitoba (EE 7), ED-EST-02 Manitoba (EE 8), ED-EST-03 Manitoba (EE 4), ED-EST-03 Manitoba (EE 5),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c r="C280" s="129" t="str" cm="1">
        <f t="array" ref="C280">_xlfn.TEXTJOIN(", ",TRUE,_xlfn._xlws.FILTER('5. Données salariales brutes'!$A$2:$A$1297,('5. Données salariales brutes'!$C$2:$C$1297 &gt;'5. Données salariales brutes'!E280)*('5. Données salariales brutes'!$C$2:$C$1297 &lt;'5. Données salariales brutes'!C280),"No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ST-COR-1, ST-SCY-3, TI-01</v>
      </c>
    </row>
    <row r="281" spans="1:3" ht="240" x14ac:dyDescent="0.25">
      <c r="A281" s="61" t="str">
        <f>'5. Données salariales brutes'!A281</f>
        <v>ED-EST-04 Québec (EE 4)</v>
      </c>
      <c r="B281" s="130" t="str" cm="1">
        <f t="array" ref="B281">_xlfn.TEXTJOIN(", ", TRUE, _xlfn._xlws.FILTER('5. Données salariales brutes'!$A$2:$A$1297, ('5. Données salariales brutes'!$C$2:$C$1297 &lt; '5. Données salariales brutes'!D281) * ('5. Données salariales brutes'!$C$2:$C$1297 &gt;= '5. Données salariales brutes'!C281) * ('5. Données salariales brutes'!$A$2:$A$1297 &lt;&gt; '5. Données salariales brutes'!A281), "No matches"))</f>
        <v>AS-01, CR-05, DA-CON-4, ED-EST-01 (EE 3), ED-EST-02 (EE 2) , ED-EST-03 Maritimes (EE 7), ED-EST-03 Maritimes (EE 8), ED-EST-04 Maritimes (EE 3), ED-EST-04 Maritimes (EE 4), ED-EST-05 Maritimes (EE 1),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c r="C281" s="129" t="str" cm="1">
        <f t="array" ref="C281">_xlfn.TEXTJOIN(", ",TRUE,_xlfn._xlws.FILTER('5. Données salariales brutes'!$A$2:$A$1297,('5. Données salariales brutes'!$C$2:$C$1297 &gt;'5. Données salariales brutes'!E281)*('5. Données salariales brutes'!$C$2:$C$1297 &lt;'5. Données salariales brutes'!C281),"No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ED-EST-01 Colombie-Britannique (EE 7), ED-EST-02 Colombie-Britannique (EE 4), ED-EST-02 Colombie-Britannique (EE 5), ED-EST-03 Colombie-Britannique (EE 2), ED-EST-04 Colombie-Britannique (EE 1), ED-LAT-01 (EE 5), ED-LAT-02 (EE 2), ED-LAT-03 (EE 1), EL-01, EU-PEI-1, GL-AMW-5, GL-ELE -6, GL-ELE -7, GL-MAN-3, GL-MAN-4, GL-MDO-5, GL-MDO-6, GL-MOC-4, GL-MOC-5, GL-PRW-00, GS-04, HS-HDO-03, HS-PHS-03, LI-5, PY-04, SC-1 (utilisation de matériel et métier spécialisés), SR-W (Groupe salarial 9) APC-5, SR-W (Groupe salarial 9) APD-6, ST-COR-1, TI-02</v>
      </c>
    </row>
    <row r="282" spans="1:3" ht="255" x14ac:dyDescent="0.25">
      <c r="A282" s="61" t="str">
        <f>'5. Données salariales brutes'!A282</f>
        <v>ED-EST-04 Québec (EE 5)</v>
      </c>
      <c r="B282" s="130" t="str" cm="1">
        <f t="array" ref="B282">_xlfn.TEXTJOIN(", ", TRUE, _xlfn._xlws.FILTER('5. Données salariales brutes'!$A$2:$A$1297, ('5. Données salariales brutes'!$C$2:$C$1297 &lt; '5. Données salariales brutes'!D282) * ('5. Données salariales brutes'!$C$2:$C$1297 &gt;= '5. Données salariales brutes'!C282) * ('5. Données salariales brutes'!$A$2:$A$1297 &lt;&gt; '5. Données salariales brutes'!A282),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282" s="129" t="str" cm="1">
        <f t="array" ref="C282">_xlfn.TEXTJOIN(", ",TRUE,_xlfn._xlws.FILTER('5. Données salariales brutes'!$A$2:$A$1297,('5. Données salariales brutes'!$C$2:$C$1297 &gt;'5. Données salariales brutes'!E282)*('5. Données salariales brutes'!$C$2:$C$1297 &lt;'5. Données salariales brutes'!C282),"No matches"))</f>
        <v>CR-05, DD-03, ED-EST-01 (EE 3), ED-EST-02 (EE 2) , ED-EST-02 Maritimes (EE 9), ED-EST-03 Maritimes (EE 7), ED-EST-04 Maritimes (EE 3), ED-EST-05 Maritimes (EE 1), ED-EST-01 Québec (EE 8), ED-EST-02 Québec (EE 7), ED-EST-03 Québec (EE 5),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283" spans="1:3" ht="300" x14ac:dyDescent="0.25">
      <c r="A283" s="61" t="str">
        <f>'5. Données salariales brutes'!A283</f>
        <v>ED-EST-04 Québec (EE 6)</v>
      </c>
      <c r="B283" s="130" t="str" cm="1">
        <f t="array" ref="B283">_xlfn.TEXTJOIN(", ", TRUE, _xlfn._xlws.FILTER('5. Données salariales brutes'!$A$2:$A$1297, ('5. Données salariales brutes'!$C$2:$C$1297 &lt; '5. Données salariales brutes'!D283) * ('5. Données salariales brutes'!$C$2:$C$1297 &gt;= '5. Données salariales brutes'!C283) * ('5. Données salariales brutes'!$A$2:$A$1297 &lt;&gt; '5. Données salariales brutes'!A283),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EN-ENG-01, GL-AIM-9, GL-AMW-9, GL-ELE -10, GL-ELE -11, GL-GHW-6, GL-GHW-7, GL-INM-9, GL-INM-10, GL-MAM-00, GL-MAM-7, GL-MAM-8, GL-MAN-8, GL-MDO-9, GL-MOC-8, GL-MOC-9, GL-MST-10, GL-MST-11, GL-PCF-6, GL-PIP-00,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283" s="129" t="str" cm="1">
        <f t="array" ref="C283">_xlfn.TEXTJOIN(", ",TRUE,_xlfn._xlws.FILTER('5. Données salariales brutes'!$A$2:$A$1297,('5. Données salariales brutes'!$C$2:$C$1297 &gt;'5. Données salariales brutes'!E283)*('5. Données salariales brutes'!$C$2:$C$1297 &lt;'5. Données salariales brutes'!C283),"No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ED-EST-05 Québec (EE 4),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row>
    <row r="284" spans="1:3" ht="300" x14ac:dyDescent="0.25">
      <c r="A284" s="61" t="str">
        <f>'5. Données salariales brutes'!A284</f>
        <v>ED-EST-04 Québec (EE 7)</v>
      </c>
      <c r="B284" s="130" t="str" cm="1">
        <f t="array" ref="B284">_xlfn.TEXTJOIN(", ", TRUE, _xlfn._xlws.FILTER('5. Données salariales brutes'!$A$2:$A$1297, ('5. Données salariales brutes'!$C$2:$C$1297 &lt; '5. Données salariales brutes'!D284) * ('5. Données salariales brutes'!$C$2:$C$1297 &gt;= '5. Données salariales brutes'!C284) * ('5. Données salariales brutes'!$A$2:$A$1297 &lt;&gt; '5. Données salariales brutes'!A284), "No matches"))</f>
        <v>AS-02, CM-07, CO-DEV/PER, CR-06, DA-CON-6, DD-05, ED-EST-01 (EE 6), ED-EST-02 (EE 5) , ED-EST-03 (EE 3), ED-EST-04 Maritimes (EE 6), ED-EST-05 Maritimes (EE 4), ED-EST-06 Maritimes (EE 3), ED-EST-02 Québec (EE 10), ED-EST-02 Québec (EE 11), ED-EST-03 Québec (EE 9),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SC-6 (service du pont et service de la chambre des machines), SC-STD-6, SC-4 (utilisation de matériel et métier spécialisés), SG-SRE-01, SO-MAO-TO, SR-E (Groupe salarial 1), SR-W (Groupe salarial 9) APC-7, SR-W (Groupe salarial 9) APD-9, TR-01</v>
      </c>
      <c r="C284" s="129" t="str" cm="1">
        <f t="array" ref="C284">_xlfn.TEXTJOIN(", ",TRUE,_xlfn._xlws.FILTER('5. Données salariales brutes'!$A$2:$A$1297,('5. Données salariales brutes'!$C$2:$C$1297 &gt;'5. Données salariales brutes'!E284)*('5. Données salariales brutes'!$C$2:$C$1297 &lt;'5. Données salariales brutes'!C284),"No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GS-05,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285" spans="1:3" ht="300" x14ac:dyDescent="0.25">
      <c r="A285" s="61" t="str">
        <f>'5. Données salariales brutes'!A285</f>
        <v>ED-EST-04 Québec (EE 8)</v>
      </c>
      <c r="B285" s="130" t="str" cm="1">
        <f t="array" ref="B285">_xlfn.TEXTJOIN(", ", TRUE, _xlfn._xlws.FILTER('5. Données salariales brutes'!$A$2:$A$1297, ('5. Données salariales brutes'!$C$2:$C$1297 &lt; '5. Données salariales brutes'!D285) * ('5. Données salariales brutes'!$C$2:$C$1297 &gt;= '5. Données salariales brutes'!C285) * ('5. Données salariales brutes'!$A$2:$A$1297 &lt;&gt; '5. Données salariales brutes'!A285), "No matches"))</f>
        <v>AS-03, CR-06, DA-PRO-6, DD-05, DS-1, EC-02, ED-EST-01 (EE 7) , ED-EST-02 (EE 6) , ED-EST-03 (EE 3), ED-EST-03 (EE 4), ED-EST-04 (EE 1), ED-EST-04 Maritimes (EE 7), ED-EST-05 Maritimes (EE 5), ED-EST-06 Maritimes (EE 3),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285" s="129" t="str" cm="1">
        <f t="array" ref="C285">_xlfn.TEXTJOIN(", ",TRUE,_xlfn._xlws.FILTER('5. Données salariales brutes'!$A$2:$A$1297,('5. Données salariales brutes'!$C$2:$C$1297 &gt;'5. Données salariales brutes'!E285)*('5. Données salariales brutes'!$C$2:$C$1297 &lt;'5. Données salariales brutes'!C285),"No matches"))</f>
        <v>AR-01, AS-02, CM-07, CO-DEV/PER, DA-CON-5, DA-CON-6, EC-01, ED-EST-01 (EE 5), ED-EST-01 (EE 6), ED-EST-02 (EE 4), ED-EST-02 (EE 5) , ED-EST-03 (EE 2), ED-EST-04 Maritimes (EE 5),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286" spans="1:3" ht="300" x14ac:dyDescent="0.25">
      <c r="A286" s="61" t="str">
        <f>'5. Données salariales brutes'!A286</f>
        <v>ED-EST-04 Québec (EE 9)</v>
      </c>
      <c r="B286" s="130" t="str" cm="1">
        <f t="array" ref="B286">_xlfn.TEXTJOIN(", ", TRUE, _xlfn._xlws.FILTER('5. Données salariales brutes'!$A$2:$A$1297, ('5. Données salariales brutes'!$C$2:$C$1297 &lt; '5. Données salariales brutes'!D286) * ('5. Données salariales brutes'!$C$2:$C$1297 &gt;= '5. Données salariales brutes'!C286) * ('5. Données salariales brutes'!$A$2:$A$1297 &lt;&gt; '5. Données salariales brutes'!A286), "No matches"))</f>
        <v>AS-03, DD-06, DS-1, EC-02, ED-EST-01 (EE 7) , ED-EST-01 (EE 8), ED-EST-02 (EE 6) , ED-EST-02 (EE 7) , ED-EST-03 (EE 4), ED-EST-04 (EE 2),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286" s="129" t="str" cm="1">
        <f t="array" ref="C286">_xlfn.TEXTJOIN(", ",TRUE,_xlfn._xlws.FILTER('5. Données salariales brutes'!$A$2:$A$1297,('5. Données salariales brutes'!$C$2:$C$1297 &gt;'5. Données salariales brutes'!E286)*('5. Données salariales brutes'!$C$2:$C$1297 &lt;'5. Données salariales brutes'!C286),"No matches"))</f>
        <v>CM-07, CO-DEV/PER, CR-06, DA-CON-6, DA-PRO-6,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GL-MAM-8,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287" spans="1:3" ht="315" x14ac:dyDescent="0.25">
      <c r="A287" s="61" t="str">
        <f>'5. Données salariales brutes'!A287</f>
        <v>ED-EST-04 Québec (EE 10)</v>
      </c>
      <c r="B287" s="130" t="str" cm="1">
        <f t="array" ref="B287">_xlfn.TEXTJOIN(", ", TRUE, _xlfn._xlws.FILTER('5. Données salariales brutes'!$A$2:$A$1297, ('5. Données salariales brutes'!$C$2:$C$1297 &lt; '5. Données salariales brutes'!D287) * ('5. Données salariales brutes'!$C$2:$C$1297 &gt;= '5. Données salariales brutes'!C287) * ('5. Données salariales brutes'!$A$2:$A$1297 &lt;&gt; '5. Données salariales brutes'!A287), "No matches"))</f>
        <v>AG-01, AS-04, BI-01, CH-01, CR-07, DA-CON-7, DD-06, ED-EST-01 (EE 8), ED-EST-02 (EE 7) , ED-EST-02 (EE 8), ED-EST-03 (EE 5), ED-EST-04 (EE 2), ED-EST-04 (EE 3), ED-EST-05 (EE 1), ED-EST-04 Maritimes (EE 9), ED-EST-05 Maritimes (EE 6), ED-EST-05 Maritimes (EE 7), ED-EST-06 Maritimes (EE 5),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GL-INM-13, GL-INM-14, GL-MAM-11, GL-MAM-12, GL-MAN-11, GL-MAN-12, GL-MDO-13, GL-MDO-14, GL-MOC-12, GL-MOC-13, GL-PCF-10, GL-PIP-10, GL-PIP-11, GL-PRW-11, GL-PRW-12, GL-SMW-8, GL-SMW-9, GL-VHE-9, GL-VHE-10, GL-WOW-11, GL-WOW-12, GS-09, GT-04, HS-HDO-08, HS-PHS-08, IS-03 , LI-9, MA-02, PC-01, PI-04-CGC, PM-04 , PS-1, SC-6 (utilisation de matériel et métier spécialisés), SO-FLP-01, SO-MAO-01, SR-E (Groupe salarial 3 MDO-4), SR-W (Groupe salarial 6), SW-SCW-01, SW-CHA-01</v>
      </c>
      <c r="C287" s="129" t="str" cm="1">
        <f t="array" ref="C287">_xlfn.TEXTJOIN(", ",TRUE,_xlfn._xlws.FILTER('5. Données salariales brutes'!$A$2:$A$1297,('5. Données salariales brutes'!$C$2:$C$1297 &gt;'5. Données salariales brutes'!E287)*('5. Données salariales brutes'!$C$2:$C$1297 &lt;'5. Données salariales brutes'!C287),"No matches"))</f>
        <v>AS-03, DA-PRO-6, DD-05, DS-1, EC-02, ED-EST-01 (EE 7) , ED-EST-02 (EE 6) , ED-EST-03 (EE 4), ED-EST-04 (EE 1), ED-EST-04 Maritimes (EE 7), ED-EST-04 Maritimes (EE 8), ED-EST-05 Maritimes (EE 5), ED-EST-06 Maritimes (EE 4), ED-EST-02 Québec (EE 11), ED-EST-03 Québec (EE 10), ED-EST-03 Québec (EE 11), ED-EST-04 Québec (EE 9), ED-EST-05 Québec (EE 7), ED-EST-06 Québec (EE 5), ED-EST-03 Ontario (EE 8), ED-EST-03 Ontario (EE 9),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5), SR-W (Groupe salarial 9) APC-8, SR-W (Groupe salarial 9) APD-10, ST-COR-2, TI-04, WP-02</v>
      </c>
    </row>
    <row r="288" spans="1:3" ht="285" x14ac:dyDescent="0.25">
      <c r="A288" s="61" t="str">
        <f>'5. Données salariales brutes'!A288</f>
        <v>ED-EST-04 Québec (EE 11)</v>
      </c>
      <c r="B288" s="130" t="str" cm="1">
        <f t="array" ref="B288">_xlfn.TEXTJOIN(", ", TRUE, _xlfn._xlws.FILTER('5. Données salariales brutes'!$A$2:$A$1297, ('5. Données salariales brutes'!$C$2:$C$1297 &lt; '5. Données salariales brutes'!D288) * ('5. Données salariales brutes'!$C$2:$C$1297 &gt;= '5. Données salariales brutes'!C288) * ('5. Données salariales brutes'!$A$2:$A$1297 &lt;&gt; '5. Données salariales brutes'!A288),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ED-EST-03 Ontario (EE 10), ED-EST-04 Ontario (EE 7), ED-EST-04 Ontario (EE 8),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288" s="129" t="str" cm="1">
        <f t="array" ref="C288">_xlfn.TEXTJOIN(", ",TRUE,_xlfn._xlws.FILTER('5. Données salariales brutes'!$A$2:$A$1297,('5. Données salariales brutes'!$C$2:$C$1297 &gt;'5. Données salariales brutes'!E288)*('5. Données salariales brutes'!$C$2:$C$1297 &lt;'5. Données salariales brutes'!C288),"No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row>
    <row r="289" spans="1:3" ht="270" x14ac:dyDescent="0.25">
      <c r="A289" s="61" t="str">
        <f>'5. Données salariales brutes'!A289</f>
        <v>ED-EST-04 Québec (EE 12)</v>
      </c>
      <c r="B289" s="130" t="str" cm="1">
        <f t="array" ref="B289">_xlfn.TEXTJOIN(", ", TRUE, _xlfn._xlws.FILTER('5. Données salariales brutes'!$A$2:$A$1297, ('5. Données salariales brutes'!$C$2:$C$1297 &lt; '5. Données salariales brutes'!D289) * ('5. Données salariales brutes'!$C$2:$C$1297 &gt;= '5. Données salariales brutes'!C289) * ('5. Données salariales brutes'!$A$2:$A$1297 &lt;&gt; '5. Données salariales brutes'!A289), "No matches"))</f>
        <v>AI-01, CO-01, CT-EAV-01 , CT-IAU-01 , DA-CON-8, DA-PRO-7, DD-07, DS-2, ED-EDS-01, ED-EST-02 (EE 9), ED-EST-03 (EE 6), ED-EST-03 (EE 7), ED-EST-04 (EE 4), ED-EST-05 (EE 2),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c r="C289" s="129" t="str" cm="1">
        <f t="array" ref="C289">_xlfn.TEXTJOIN(", ",TRUE,_xlfn._xlws.FILTER('5. Données salariales brutes'!$A$2:$A$1297,('5. Données salariales brutes'!$C$2:$C$1297 &gt;'5. Données salariales brutes'!E289)*('5. Données salariales brutes'!$C$2:$C$1297 &lt;'5. Données salariales brutes'!C289),"No matches"))</f>
        <v>AG-01, AS-04, BI-01, CH-01, CR-07, DA-CON-7, DD-06, EC-03, ED-EST-01 (EE 8), ED-EST-02 (EE 7) ,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290" spans="1:3" ht="195" x14ac:dyDescent="0.25">
      <c r="A290" s="61" t="str">
        <f>'5. Données salariales brutes'!A290</f>
        <v>ED-EST-05 Québec (EE 1)</v>
      </c>
      <c r="B290" s="130" t="str" cm="1">
        <f t="array" ref="B290">_xlfn.TEXTJOIN(", ", TRUE, _xlfn._xlws.FILTER('5. Données salariales brutes'!$A$2:$A$1297, ('5. Données salariales brutes'!$C$2:$C$1297 &lt; '5. Données salariales brutes'!D290) * ('5. Données salariales brutes'!$C$2:$C$1297 &gt;= '5. Données salariales brutes'!C290) * ('5. Données salariales brutes'!$A$2:$A$1297 &lt;&gt; '5. Données salariales brutes'!A290), "No matches"))</f>
        <v>DA-PRO-4, DD-03, ED-EST-01 (EE 2), ED-EST-02 (EE 1) , ED-EST-02 Maritimes (EE 9), ED-EST-03 Maritimes (EE 6), ED-EST-04 Maritimes (EE 2), ED-EST-05 Maritimes (EE 1), ED-EST-01 Québec (EE 7), ED-EST-02 Québec (EE 6), ED-EST-02 Québec (EE 7), ED-EST-03 Québec (EE 5), ED-EST-04 Québec (EE 3), ED-EST-04 Québec (EE 4),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GS-04, HS-HDO-03, HS-PHS-03, LI-5, PY-04, SC-1 (service du pont et service de la chambre des machines), SC-STD-1, SC-1 (utilisation de matériel et métier spécialisés), SR-W (Groupe salarial 9) APC-5, SR-W (Groupe salarial 9) APD-6, ST-COR-1, ST-SCY-4, TI-02</v>
      </c>
      <c r="C290" s="129" t="str" cm="1">
        <f t="array" ref="C290">_xlfn.TEXTJOIN(", ",TRUE,_xlfn._xlws.FILTER('5. Données salariales brutes'!$A$2:$A$1297,('5. Données salariales brutes'!$C$2:$C$1297 &gt;'5. Données salariales brutes'!E290)*('5. Données salariales brutes'!$C$2:$C$1297 &lt;'5. Données salariales brutes'!C290),"No matches"))</f>
        <v>CM-05, CR-04, ED-EST-01 (EE 1), ED-EST-01 Maritimes (EE 8), ED-EST-02 Maritimes (EE 7), ED-EST-02 Maritimes (EE 8), ED-EST-03 Maritimes (EE 4), ED-EST-03 Maritimes (EE 5), ED-EST-04 Maritimes (EE 1), ED-EST-01 Québec (EE 6), ED-EST-02 Québec (EE 5), ED-EST-03 Québec (EE 4), ED-EST-04 Québec (EE 2), ED-EST-01 Ontario (EE 6),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GL-MOC-2, GL-MOC-3, GS-03, GT-01, HS-HDO-02, LI-4, OE-MEO-5, SR-W (Groupe salarial 1), SR-W (Groupe salarial 9) APC-4, SR-W (Groupe salarial 9) APD-5, ST-SCY-3, TI-01</v>
      </c>
    </row>
    <row r="291" spans="1:3" ht="240" x14ac:dyDescent="0.25">
      <c r="A291" s="61" t="str">
        <f>'5. Données salariales brutes'!A291</f>
        <v>ED-EST-05 Québec (EE 2)</v>
      </c>
      <c r="B291" s="130" t="str" cm="1">
        <f t="array" ref="B291">_xlfn.TEXTJOIN(", ", TRUE, _xlfn._xlws.FILTER('5. Données salariales brutes'!$A$2:$A$1297, ('5. Données salariales brutes'!$C$2:$C$1297 &lt; '5. Données salariales brutes'!D291) * ('5. Données salariales brutes'!$C$2:$C$1297 &gt;= '5. Données salariales brutes'!C291) * ('5. Données salariales brutes'!$A$2:$A$1297 &lt;&gt; '5. Données salariales brutes'!A291), "No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c r="C291" s="129" t="str" cm="1">
        <f t="array" ref="C291">_xlfn.TEXTJOIN(", ",TRUE,_xlfn._xlws.FILTER('5. Données salariales brutes'!$A$2:$A$1297,('5. Données salariales brutes'!$C$2:$C$1297 &gt;'5. Données salariales brutes'!E291)*('5. Données salariales brutes'!$C$2:$C$1297 &lt;'5. Données salariales brutes'!C291),"No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ED-EST-04 Ontario (EE 1),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GL-AMW-4, GL-AMW-5, GL-ELE -6, GL-ELE -7, GL-MAN-3, GL-MAN-4, GL-MDO-5, GL-MOC-4, GL-MOC-5, GS-04, HS-HDO-03, HS-PHS-03, LI-5, PY-04, SC-1 (utilisation de matériel et métier spécialisés), SR-W (Groupe salarial 9) APC-5, SR-W (Groupe salarial 9) APD-6, ST-COR-1, TI-01, TI-02</v>
      </c>
    </row>
    <row r="292" spans="1:3" ht="270" x14ac:dyDescent="0.25">
      <c r="A292" s="61" t="str">
        <f>'5. Données salariales brutes'!A292</f>
        <v>ED-EST-05 Québec (EE 3)</v>
      </c>
      <c r="B292" s="130" t="str" cm="1">
        <f t="array" ref="B292">_xlfn.TEXTJOIN(", ", TRUE, _xlfn._xlws.FILTER('5. Données salariales brutes'!$A$2:$A$1297, ('5. Données salariales brutes'!$C$2:$C$1297 &lt; '5. Données salariales brutes'!D292) * ('5. Données salariales brutes'!$C$2:$C$1297 &gt;= '5. Données salariales brutes'!C292) * ('5. Données salariales brutes'!$A$2:$A$1297 &lt;&gt; '5. Données salariales brutes'!A292),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6),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GL-AMW-8, GL-ELE -9, GL-ELE -10, GL-GHW-5, GL-INM-00, GL-INM-9, GL-MAM-00, GL-MAM-6, GL-MAM-7, GL-MAN-6, GL-MAN-7, GL-MDO-8, GL-MOC-7,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292" s="129" t="str" cm="1">
        <f t="array" ref="C292">_xlfn.TEXTJOIN(", ",TRUE,_xlfn._xlws.FILTER('5. Données salariales brutes'!$A$2:$A$1297,('5. Données salariales brutes'!$C$2:$C$1297 &gt;'5. Données salariales brutes'!E292)*('5. Données salariales brutes'!$C$2:$C$1297 &lt;'5. Données salariales brutes'!C292),"No matches"))</f>
        <v>CR-05, DD-03, ED-EST-01 (EE 3),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5), ED-EST-02 Saskatchewan (EE 7), ED-EST-02 Saskatchewan (EE 8),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EG-01, GL-AMW-6, GL-AMW-7, GL-ELE -8, GL-GHW-3, GL-GHW-4, GL-MAM-5, GL-MAN-4, GL-MAN-5, GL-MDO-6, GL-MDO-7, GL-MOC-5, GL-MOC-6, GL-MST-00,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293" spans="1:3" ht="285" x14ac:dyDescent="0.25">
      <c r="A293" s="61" t="str">
        <f>'5. Données salariales brutes'!A293</f>
        <v>ED-EST-05 Québec (EE 4)</v>
      </c>
      <c r="B293" s="130" t="str" cm="1">
        <f t="array" ref="B293">_xlfn.TEXTJOIN(", ", TRUE, _xlfn._xlws.FILTER('5. Données salariales brutes'!$A$2:$A$1297, ('5. Données salariales brutes'!$C$2:$C$1297 &lt; '5. Données salariales brutes'!D293) * ('5. Données salariales brutes'!$C$2:$C$1297 &gt;= '5. Données salariales brutes'!C293) * ('5. Données salariales brutes'!$A$2:$A$1297 &lt;&gt; '5. Données salariales brutes'!A293),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EN-ENG-01, GL-AIM-9, GL-AMW-9, GL-ELE -10, GL-ELE -11, GL-GHW-6, GL-GHW-7, GL-INM-9, GL-INM-10, GL-MAM-00, GL-MAM-7, GL-MAM-8, GL-MAN-8, GL-MDO-9, GL-MOC-8, GL-MST-10, GL-MST-11, GL-PCF-6, GL-PIP-00,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293" s="129" t="str" cm="1">
        <f t="array" ref="C293">_xlfn.TEXTJOIN(", ",TRUE,_xlfn._xlws.FILTER('5. Données salariales brutes'!$A$2:$A$1297,('5. Données salariales brutes'!$C$2:$C$1297 &gt;'5. Données salariales brutes'!E293)*('5. Données salariales brutes'!$C$2:$C$1297 &lt;'5. Données salariales brutes'!C293),"No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row>
    <row r="294" spans="1:3" ht="300" x14ac:dyDescent="0.25">
      <c r="A294" s="61" t="str">
        <f>'5. Données salariales brutes'!A294</f>
        <v>ED-EST-05 Québec (EE 5)</v>
      </c>
      <c r="B294" s="130" t="str" cm="1">
        <f t="array" ref="B294">_xlfn.TEXTJOIN(", ", TRUE, _xlfn._xlws.FILTER('5. Données salariales brutes'!$A$2:$A$1297, ('5. Données salariales brutes'!$C$2:$C$1297 &lt; '5. Données salariales brutes'!D294) * ('5. Données salariales brutes'!$C$2:$C$1297 &gt;= '5. Données salariales brutes'!C294) * ('5. Données salariales brutes'!$A$2:$A$1297 &lt;&gt; '5. Données salariales brutes'!A294), "No matches"))</f>
        <v>AS-02, CM-07, CO-DEV/PER, CR-06, DA-CON-6, DD-05, ED-EST-01 (EE 6), ED-EST-02 (EE 5) , ED-EST-03 (EE 3), ED-EST-04 Maritimes (EE 6),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c r="C294" s="129" t="str" cm="1">
        <f t="array" ref="C294">_xlfn.TEXTJOIN(", ",TRUE,_xlfn._xlws.FILTER('5. Données salariales brutes'!$A$2:$A$1297,('5. Données salariales brutes'!$C$2:$C$1297 &gt;'5. Données salariales brutes'!E294)*('5. Données salariales brutes'!$C$2:$C$1297 &lt;'5. Données salariales brutes'!C294),"No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ED-EST-06 Québec (EE 2), ED-EST-06 Québec (EE 3),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GL-MST-11, GL-PCF-00, GL-PCF-6, GL-PRW-7, GL-WOW-00,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295" spans="1:3" ht="300" x14ac:dyDescent="0.25">
      <c r="A295" s="61" t="str">
        <f>'5. Données salariales brutes'!A295</f>
        <v>ED-EST-05 Québec (EE 6)</v>
      </c>
      <c r="B295" s="130" t="str" cm="1">
        <f t="array" ref="B295">_xlfn.TEXTJOIN(", ", TRUE, _xlfn._xlws.FILTER('5. Données salariales brutes'!$A$2:$A$1297, ('5. Données salariales brutes'!$C$2:$C$1297 &lt; '5. Données salariales brutes'!D295) * ('5. Données salariales brutes'!$C$2:$C$1297 &gt;= '5. Données salariales brutes'!C295) * ('5. Données salariales brutes'!$A$2:$A$1297 &lt;&gt; '5. Données salariales brutes'!A295), "No matches"))</f>
        <v>AS-03, DA-PRO-6, DD-05, DS-1, EC-02, ED-EST-01 (EE 7) , ED-EST-02 (EE 6) , ED-EST-03 (EE 3), ED-EST-03 (EE 4), ED-EST-04 (EE 1), ED-EST-04 Maritimes (EE 7),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GL-MDO-12,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295" s="129" t="str" cm="1">
        <f t="array" ref="C295">_xlfn.TEXTJOIN(", ",TRUE,_xlfn._xlws.FILTER('5. Données salariales brutes'!$A$2:$A$1297,('5. Données salariales brutes'!$C$2:$C$1297 &gt;'5. Données salariales brutes'!E295)*('5. Données salariales brutes'!$C$2:$C$1297 &lt;'5. Données salariales brutes'!C295),"No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296" spans="1:3" ht="300" x14ac:dyDescent="0.25">
      <c r="A296" s="61" t="str">
        <f>'5. Données salariales brutes'!A296</f>
        <v>ED-EST-05 Québec (EE 7)</v>
      </c>
      <c r="B296" s="130" t="str" cm="1">
        <f t="array" ref="B296">_xlfn.TEXTJOIN(", ", TRUE, _xlfn._xlws.FILTER('5. Données salariales brutes'!$A$2:$A$1297, ('5. Données salariales brutes'!$C$2:$C$1297 &lt; '5. Données salariales brutes'!D296) * ('5. Données salariales brutes'!$C$2:$C$1297 &gt;= '5. Données salariales brutes'!C296) * ('5. Données salariales brutes'!$A$2:$A$1297 &lt;&gt; '5. Données salariales brutes'!A296), "No matches"))</f>
        <v>DD-06,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296" s="129" t="str" cm="1">
        <f t="array" ref="C296">_xlfn.TEXTJOIN(", ",TRUE,_xlfn._xlws.FILTER('5. Données salariales brutes'!$A$2:$A$1297,('5. Données salariales brutes'!$C$2:$C$1297 &gt;'5. Données salariales brutes'!E296)*('5. Données salariales brutes'!$C$2:$C$1297 &lt;'5. Données salariales brutes'!C296),"No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297" spans="1:3" ht="315" x14ac:dyDescent="0.25">
      <c r="A297" s="61" t="str">
        <f>'5. Données salariales brutes'!A297</f>
        <v>ED-EST-05 Québec (EE 8)</v>
      </c>
      <c r="B297" s="130" t="str" cm="1">
        <f t="array" ref="B297">_xlfn.TEXTJOIN(", ", TRUE, _xlfn._xlws.FILTER('5. Données salariales brutes'!$A$2:$A$1297, ('5. Données salariales brutes'!$C$2:$C$1297 &lt; '5. Données salariales brutes'!D297) * ('5. Données salariales brutes'!$C$2:$C$1297 &gt;= '5. Données salariales brutes'!C297) * ('5. Données salariales brutes'!$A$2:$A$1297 &lt;&gt; '5. Données salariales brutes'!A297),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9), ED-EST-06 Québec (EE 6), ED-EST-06 Québec (EE 7), ED-EST-03 Ontario (EE 10), ED-EST-04 Ontario (EE 7), ED-EST-05 Ontario (EE 6), ED-EST-06 Ontario (EE 4), ED-EST-04 Manitoba (EE 5), ED-EST-05 Manitoba (EE 4),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GL-PRW-11, GL-PRW-12, GL-SMW-9, GL-VHE-10, GL-WOW-12, GS-09, GT-04, HS-PHS-08, IS-03 , LI-9, PC-01, PI-04-CGC, PM-04 , PS-1, SC-6 (utilisation de matériel et métier spécialisés), SO-FLP-01, SO-MAO-01, SR-E (Groupe salarial 3 MDO-4), SR-W (Groupe salarial 6), SW-SCW-01, SW-CHA-01</v>
      </c>
      <c r="C297" s="129" t="str" cm="1">
        <f t="array" ref="C297">_xlfn.TEXTJOIN(", ",TRUE,_xlfn._xlws.FILTER('5. Données salariales brutes'!$A$2:$A$1297,('5. Données salariales brutes'!$C$2:$C$1297 &gt;'5. Données salariales brutes'!E297)*('5. Données salariales brutes'!$C$2:$C$1297 &lt;'5. Données salariales brutes'!C297),"No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298" spans="1:3" ht="285" x14ac:dyDescent="0.25">
      <c r="A298" s="61" t="str">
        <f>'5. Données salariales brutes'!A298</f>
        <v>ED-EST-05 Québec (EE 9)</v>
      </c>
      <c r="B298" s="130" t="str" cm="1">
        <f t="array" ref="B298">_xlfn.TEXTJOIN(", ", TRUE, _xlfn._xlws.FILTER('5. Données salariales brutes'!$A$2:$A$1297, ('5. Données salariales brutes'!$C$2:$C$1297 &lt; '5. Données salariales brutes'!D298) * ('5. Données salariales brutes'!$C$2:$C$1297 &gt;= '5. Données salariales brutes'!C298) * ('5. Données salariales brutes'!$A$2:$A$1297 &lt;&gt; '5. Données salariales brutes'!A298), "No matches"))</f>
        <v>AI-01, AS-04, DA-CON-7, DA-PRO-7, DS-2, EC-03, ED-EST-02 (EE 8), ED-EST-02 (EE 9), ED-EST-03 (EE 6), ED-EST-04 (EE 3), ED-EST-04 (EE 4), ED-EST-05 (EE 2), ED-EST-06 (EE 1), ED-EST-04 Maritimes (EE 10), ED-EST-05 Maritimes (EE 7), ED-EST-05 Maritimes (EE 8), ED-EST-06 Maritimes (EE 6),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TI-05, WP-03</v>
      </c>
      <c r="C298" s="129" t="str" cm="1">
        <f t="array" ref="C298">_xlfn.TEXTJOIN(", ",TRUE,_xlfn._xlws.FILTER('5. Données salariales brutes'!$A$2:$A$1297,('5. Données salariales brutes'!$C$2:$C$1297 &gt;'5. Données salariales brutes'!E298)*('5. Données salariales brutes'!$C$2:$C$1297 &lt;'5. Données salariales brutes'!C298),"No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GL-EIM-10, GL-ELE -14, GL-GHW-10, GL-GHW-11, GL-INM-13, GL-INM-14, GL-MAM-10, GL-MAM-11, GL-MAN-11, GL-MAN-12, GL-MDO-12, GL-MDO-13, GL-MOC-11, GL-MOC-12, GL-MST-14, GL-PCF-9, GL-PCF-10, GL-PIP-9, GL-PIP-10, GL-PRW-11, GL-SMW-8, GL-VHE-9, GL-WOW-11, GT-04, HR-01, HS-HDO-08, LI-9, MA-02, PS-1, SC-5 (utilisation de matériel et métier spécialisés), SC-6 (utilisation de matériel et métier spécialisés), SG-PAT-01, SO-MAO-01, SR-E (Groupe salarial 2 ELE-2), SR-E (Groupe salarial 3 MDO-4), SR-W (Groupe salarial 4), SR-W (Groupe salarial 5), SR-W (Groupe salarial 6), SW-SCW-01, SW-CHA-01</v>
      </c>
    </row>
    <row r="299" spans="1:3" ht="270" x14ac:dyDescent="0.25">
      <c r="A299" s="61" t="str">
        <f>'5. Données salariales brutes'!A299</f>
        <v>ED-EST-05 Québec (EE 10)</v>
      </c>
      <c r="B299" s="130" t="str" cm="1">
        <f t="array" ref="B299">_xlfn.TEXTJOIN(", ", TRUE, _xlfn._xlws.FILTER('5. Données salariales brutes'!$A$2:$A$1297, ('5. Données salariales brutes'!$C$2:$C$1297 &lt; '5. Données salariales brutes'!D299) * ('5. Données salariales brutes'!$C$2:$C$1297 &gt;= '5. Données salariales brutes'!C299) * ('5. Données salariales brutes'!$A$2:$A$1297 &lt;&gt; '5. Données salariales brutes'!A299), "No matches"))</f>
        <v>AI-01, AR-02, CO-01,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OM-03, PE-02, PG-03, PR(S)-02, SC-7 (utilisation de matériel et métier spécialisés), SE-RES-1, SG-PAT-02, SG-SRE-02, SO-FLP-02, SO-MAO-02, SO-RAD-01, SR-W (Groupe salarial 8), SW-SCW-02, TI-05, UT-1, WP-03</v>
      </c>
      <c r="C299" s="129" t="str" cm="1">
        <f t="array" ref="C299">_xlfn.TEXTJOIN(", ",TRUE,_xlfn._xlws.FILTER('5. Données salariales brutes'!$A$2:$A$1297,('5. Données salariales brutes'!$C$2:$C$1297 &gt;'5. Données salariales brutes'!E299)*('5. Données salariales brutes'!$C$2:$C$1297 &lt;'5. Données salariales brutes'!C299),"No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SO-MAO-01, SR-E (Groupe salarial 3 MDO-4), SR-E (APA), SR-E (APB), SR-W (Groupe salarial 6), SR-W (Groupe salarial 7), SW-SCW-01</v>
      </c>
    </row>
    <row r="300" spans="1:3" ht="270" x14ac:dyDescent="0.25">
      <c r="A300" s="61" t="str">
        <f>'5. Données salariales brutes'!A300</f>
        <v>ED-EST-05 Québec (EE 11)</v>
      </c>
      <c r="B300" s="130" t="str" cm="1">
        <f t="array" ref="B300">_xlfn.TEXTJOIN(", ", TRUE, _xlfn._xlws.FILTER('5. Données salariales brutes'!$A$2:$A$1297, ('5. Données salariales brutes'!$C$2:$C$1297 &lt; '5. Données salariales brutes'!D300) * ('5. Données salariales brutes'!$C$2:$C$1297 &gt;= '5. Données salariales brutes'!C300) * ('5. Données salariales brutes'!$A$2:$A$1297 &lt;&gt; '5. Données salariales brutes'!A300), "No matches"))</f>
        <v>AR-02, CT-FIN-01 , CT-EAV-01 , CT-IAU-01 , DD-08,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(Groupe salarial 4 MDO-5), SR-W (Groupe salarial 8), SR-W (Groupe salarial 11), SW-CHA-02, UT-1</v>
      </c>
      <c r="C300" s="129" t="str" cm="1">
        <f t="array" ref="C300">_xlfn.TEXTJOIN(", ",TRUE,_xlfn._xlws.FILTER('5. Données salariales brutes'!$A$2:$A$1297,('5. Données salariales brutes'!$C$2:$C$1297 &gt;'5. Données salariales brutes'!E300)*('5. Données salariales brutes'!$C$2:$C$1297 &lt;'5. Données salariales brutes'!C300),"No matches"))</f>
        <v>AI-01, AS-04, CO-01,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PC-01, PE-02, PG-03, PM-04 , PO-IMA-02, PO-LES-TO-02, PO-LES-IM-02, PO-TCO-02, PR(S)-02, RO-03, SC-7 (utilisation de matériel et métier spécialisés), SG-PAT-02, SG-SRE-02, SO-FLP-01, SR-E (APA), SR-E (APB), SR-W (Groupe salarial 7), SW-SCW-02, TI-05, WP-03</v>
      </c>
    </row>
    <row r="301" spans="1:3" ht="255" x14ac:dyDescent="0.25">
      <c r="A301" s="61" t="str">
        <f>'5. Données salariales brutes'!A301</f>
        <v>ED-EST-05 Québec (EE 12)</v>
      </c>
      <c r="B301" s="130" t="str" cm="1">
        <f t="array" ref="B301">_xlfn.TEXTJOIN(", ", TRUE, _xlfn._xlws.FILTER('5. Données salariales brutes'!$A$2:$A$1297, ('5. Données salariales brutes'!$C$2:$C$1297 &lt; '5. Données salariales brutes'!D301) * ('5. Données salariales brutes'!$C$2:$C$1297 &gt;= '5. Données salariales brutes'!C301) * ('5. Données salariales brutes'!$A$2:$A$1297 &lt;&gt; '5. Données salariales brutes'!A301), "No matches"))</f>
        <v>CX-1, DD-08,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c r="C301" s="129" t="str" cm="1">
        <f t="array" ref="C301">_xlfn.TEXTJOIN(", ",TRUE,_xlfn._xlws.FILTER('5. Données salariales brutes'!$A$2:$A$1297,('5. Données salariales brutes'!$C$2:$C$1297 &gt;'5. Données salariales brutes'!E301)*('5. Données salariales brutes'!$C$2:$C$1297 &lt;'5. Données salariales brutes'!C301),"No matches"))</f>
        <v>AR-02, CO-01, CT-FIN-01 , CT-EAV-01 , CT-IAU-01 , DA-CON-8, DA-PRO-7, DD-07, ED-EDS-01, ED-EST-02 (EE 9), ED-EST-03 (EE 7), ED-EST-04 (EE 4), ED-EST-04 (EE 5), ED-EST-05 (EE 2), ED-EST-05 (EE 3), ED-EST-06 (EE 1), ED-EST-05 Maritimes (EE 8), ED-EST-05 Maritimes (EE 9), ED-EST-06 Maritimes (EE 7), ED-EST-06 Maritimes (EE 8),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GL-VHE-11, GL-VHE-12, GL-WOW-14, GS-10, GS-11, HP-04, HR-02, HS-HDO-09, IT-01, LS-01, LS-02, MT-02, NU-CHN-1, NU-HOS-1, OM-03, PE-02, PG-03, PI-05-CGC, PR(S)-02, SC-7 (utilisation de matériel et métier spécialisés), SE-RES-1, SG-PAT-02, SG-SRE-02, SO-FLP-02, SO-MAO-02, SO-RAD-01, SR-W (Groupe salarial 8), SW-SCW-02, TI-05, UT-1, WP-03</v>
      </c>
    </row>
    <row r="302" spans="1:3" ht="255" x14ac:dyDescent="0.25">
      <c r="A302" s="61" t="str">
        <f>'5. Données salariales brutes'!A302</f>
        <v>ED-EST-06 Québec (EE 1)</v>
      </c>
      <c r="B302" s="130" t="str" cm="1">
        <f t="array" ref="B302">_xlfn.TEXTJOIN(", ", TRUE, _xlfn._xlws.FILTER('5. Données salariales brutes'!$A$2:$A$1297, ('5. Données salariales brutes'!$C$2:$C$1297 &lt; '5. Données salariales brutes'!D302) * ('5. Données salariales brutes'!$C$2:$C$1297 &gt;= '5. Données salariales brutes'!C302) * ('5. Données salariales brutes'!$A$2:$A$1297 &lt;&gt; '5. Données salariales brutes'!A302), "No matches"))</f>
        <v>AS-01, CM-06, CR-05, DA-CON-4, DA-PRO-5, DD-04, ED-EST-01 (EE 4), ED-EST-02 (EE 3) , ED-EST-03 (EE 1), ED-EST-03 Maritimes (EE 8), ED-EST-04 Maritimes (EE 4), ED-EST-05 Maritimes (EE 2), ED-EST-06 Maritimes (EE 1), ED-EST-01 Québec (EE 9), ED-EST-02 Québec (EE 8), ED-EST-03 Québec (EE 7), ED-EST-04 Québec (EE 5), ED-EST-04 Québec (EE 6), ED-EST-05 Québec (EE 3), ED-EST-05 Québec (EE 4),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GL-MOC-7, GL-MST-00, GL-MST-9, GL-PCF-00, GL-PRW-6, GL-PRW-7, GL-WOW-00, GS-05, HS-PHS-04, IS-01 , LI-6, MA-01, PG-01, PI-01-CGC, PM-01 , PY-05, SC-3 (service du pont et service de la chambre des machines), SC-STD-3, SC-3 (utilisation de matériel et métier spécialisés), SR-W (Groupe salarial 2), SR-W (Groupe salarial 9) APC-6, SR-W (Groupe salarial 9) APD-7</v>
      </c>
      <c r="C302" s="129" t="str" cm="1">
        <f t="array" ref="C302">_xlfn.TEXTJOIN(", ",TRUE,_xlfn._xlws.FILTER('5. Données salariales brutes'!$A$2:$A$1297,('5. Données salariales brutes'!$C$2:$C$1297 &gt;'5. Données salariales brutes'!E302)*('5. Données salariales brutes'!$C$2:$C$1297 &lt;'5. Données salariales brutes'!C302),"No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GL-MOC-6, GL-PRW-00, GL-PRW-5, GT-02,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303" spans="1:3" ht="270" x14ac:dyDescent="0.25">
      <c r="A303" s="61" t="str">
        <f>'5. Données salariales brutes'!A303</f>
        <v>ED-EST-06 Québec (EE 2)</v>
      </c>
      <c r="B303" s="130" t="str" cm="1">
        <f t="array" ref="B303">_xlfn.TEXTJOIN(", ", TRUE, _xlfn._xlws.FILTER('5. Données salariales brutes'!$A$2:$A$1297, ('5. Données salariales brutes'!$C$2:$C$1297 &lt; '5. Données salariales brutes'!D303) * ('5. Données salariales brutes'!$C$2:$C$1297 &gt;= '5. Données salariales brutes'!C303) * ('5. Données salariales brutes'!$A$2:$A$1297 &lt;&gt; '5. Données salariales brutes'!A303),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SR-W (Groupe salarial 3), SR-W (Groupe salarial 9) APD-8, TI-03, TR-01</v>
      </c>
      <c r="C303" s="129" t="str" cm="1">
        <f t="array" ref="C303">_xlfn.TEXTJOIN(", ",TRUE,_xlfn._xlws.FILTER('5. Données salariales brutes'!$A$2:$A$1297,('5. Données salariales brutes'!$C$2:$C$1297 &gt;'5. Données salariales brutes'!E303)*('5. Données salariales brutes'!$C$2:$C$1297 &lt;'5. Données salariales brutes'!C303),"No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304" spans="1:3" ht="315" x14ac:dyDescent="0.25">
      <c r="A304" s="61" t="str">
        <f>'5. Données salariales brutes'!A304</f>
        <v>ED-EST-06 Québec (EE 3)</v>
      </c>
      <c r="B304" s="130" t="str" cm="1">
        <f t="array" ref="B304">_xlfn.TEXTJOIN(", ", TRUE, _xlfn._xlws.FILTER('5. Données salariales brutes'!$A$2:$A$1297, ('5. Données salariales brutes'!$C$2:$C$1297 &lt; '5. Données salariales brutes'!D304) * ('5. Données salariales brutes'!$C$2:$C$1297 &gt;= '5. Données salariales brutes'!C304) * ('5. Données salariales brutes'!$A$2:$A$1297 &lt;&gt; '5. Données salariales brutes'!A304), "No matches"))</f>
        <v>AS-02, CM-07, CO-DEV/PER, CR-06, DA-CON-6, DD-05, ED-EST-01 (EE 6), ED-EST-02 (EE 5) , ED-EST-03 (EE 3), ED-EST-04 Maritimes (EE 6), ED-EST-05 Maritimes (EE 4), ED-EST-06 Maritimes (EE 3), ED-EST-02 Québec (EE 10), ED-EST-02 Québec (EE 11), ED-EST-03 Québec (EE 9), ED-EST-04 Québec (EE 8), ED-EST-05 Québec (EE 5), ED-EST-05 Québec (EE 6),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c r="C304" s="129" t="str" cm="1">
        <f t="array" ref="C304">_xlfn.TEXTJOIN(", ",TRUE,_xlfn._xlws.FILTER('5. Données salariales brutes'!$A$2:$A$1297,('5. Données salariales brutes'!$C$2:$C$1297 &gt;'5. Données salariales brutes'!E304)*('5. Données salariales brutes'!$C$2:$C$1297 &lt;'5. Données salariales brutes'!C304),"No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ED-EST-06 Québec (EE 2),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GL-MST-11, GL-PCF-00, GL-PCF-6, GL-PRW-7, GL-WOW-00, GS-05,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305" spans="1:3" ht="315" x14ac:dyDescent="0.25">
      <c r="A305" s="61" t="str">
        <f>'5. Données salariales brutes'!A305</f>
        <v>ED-EST-06 Québec (EE 4)</v>
      </c>
      <c r="B305" s="130" t="str" cm="1">
        <f t="array" ref="B305">_xlfn.TEXTJOIN(", ", TRUE, _xlfn._xlws.FILTER('5. Données salariales brutes'!$A$2:$A$1297, ('5. Données salariales brutes'!$C$2:$C$1297 &lt; '5. Données salariales brutes'!D305) * ('5. Données salariales brutes'!$C$2:$C$1297 &gt;= '5. Données salariales brutes'!C305) * ('5. Données salariales brutes'!$A$2:$A$1297 &lt;&gt; '5. Données salariales brutes'!A305),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ED-EST-02 Ontario (EE 9), ED-EST-03 Ontario (EE 8), ED-EST-04 Ontario (EE 5), ED-EST-05 Ontario (EE 4), ED-EST-05 Ontario (EE 5),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GL-COI-9, GL-EIM-00, GL-EIM-9, GL-ELE -13, GL-ELE -14, GL-GHW-8,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305" s="129" t="str" cm="1">
        <f t="array" ref="C305">_xlfn.TEXTJOIN(", ",TRUE,_xlfn._xlws.FILTER('5. Données salariales brutes'!$A$2:$A$1297,('5. Données salariales brutes'!$C$2:$C$1297 &gt;'5. Données salariales brutes'!E305)*('5. Données salariales brutes'!$C$2:$C$1297 &lt;'5. Données salariales brutes'!C305),"No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306" spans="1:3" ht="315" x14ac:dyDescent="0.25">
      <c r="A306" s="61" t="str">
        <f>'5. Données salariales brutes'!A306</f>
        <v>ED-EST-06 Québec (EE 5)</v>
      </c>
      <c r="B306" s="130" t="str" cm="1">
        <f t="array" ref="B306">_xlfn.TEXTJOIN(", ", TRUE, _xlfn._xlws.FILTER('5. Données salariales brutes'!$A$2:$A$1297, ('5. Données salariales brutes'!$C$2:$C$1297 &lt; '5. Données salariales brutes'!D306) * ('5. Données salariales brutes'!$C$2:$C$1297 &gt;= '5. Données salariales brutes'!C306) * ('5. Données salariales brutes'!$A$2:$A$1297 &lt;&gt; '5. Données salariales brutes'!A306),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GL-ELE -14, GL-GHW-10, GL-GHW-11, GL-INM-13, GL-INM-14, GL-MAM-10, GL-MAM-11, GL-MAN-11, GL-MDO-12, GL-MDO-13, GL-MOC-11, GL-MOC-12, GL-MST-14, GL-PCF-9, GL-PIP-9, GL-PIP-10, GL-PRW-11, GL-SMW-8, GL-VHE-9, GL-WOW-11, GT-04, HR-01, HS-HDO-08, MA-02, PS-1, SC-5 (utilisation de matériel et métier spécialisés), SG-PAT-01, SO-MAO-01, SR-E (Groupe salarial 2 ELE-2), SR-W (Groupe salarial 4), SR-W (Groupe salarial 5), SR-W (Groupe salarial 6), SW-SCW-01, SW-CHA-01</v>
      </c>
      <c r="C306" s="129" t="str" cm="1">
        <f t="array" ref="C306">_xlfn.TEXTJOIN(", ",TRUE,_xlfn._xlws.FILTER('5. Données salariales brutes'!$A$2:$A$1297,('5. Données salariales brutes'!$C$2:$C$1297 &gt;'5. Données salariales brutes'!E306)*('5. Données salariales brutes'!$C$2:$C$1297 &lt;'5. Données salariales brutes'!C306),"No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GL-EIM-9,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row>
    <row r="307" spans="1:3" ht="315" x14ac:dyDescent="0.25">
      <c r="A307" s="61" t="str">
        <f>'5. Données salariales brutes'!A307</f>
        <v>ED-EST-06 Québec (EE 6)</v>
      </c>
      <c r="B307" s="130" t="str" cm="1">
        <f t="array" ref="B307">_xlfn.TEXTJOIN(", ", TRUE, _xlfn._xlws.FILTER('5. Données salariales brutes'!$A$2:$A$1297, ('5. Données salariales brutes'!$C$2:$C$1297 &lt; '5. Données salariales brutes'!D307) * ('5. Données salariales brutes'!$C$2:$C$1297 &gt;= '5. Données salariales brutes'!C307) * ('5. Données salariales brutes'!$A$2:$A$1297 &lt;&gt; '5. Données salariales brutes'!A307), "No matches"))</f>
        <v>AG-01, AI-01, AS-04, BI-01, CH-01, CR-07, DA-CON-7, DD-06, DS-2, EC-03, ED-EST-02 (EE 8), ED-EST-03 (EE 5), ED-EST-03 (EE 6), ED-EST-04 (EE 3), ED-EST-05 (EE 1), ED-EST-04 Maritimes (EE 9), ED-EST-04 Maritimes (EE 10), ED-EST-05 Maritimes (EE 7), ED-EST-06 Maritimes (EE 5), ED-EST-06 Maritimes (EE 6), ED-EST-04 Québec (EE 11), ED-EST-04 Québec (EE 12), ED-EST-05 Québec (EE 9), ED-EST-05 Québec (EE 10), ED-EST-06 Québec (EE 7), ED-EST-03 Ontario (EE 10), ED-EST-04 Ontario (EE 7),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c r="C307" s="129" t="str" cm="1">
        <f t="array" ref="C307">_xlfn.TEXTJOIN(", ",TRUE,_xlfn._xlws.FILTER('5. Données salariales brutes'!$A$2:$A$1297,('5. Données salariales brutes'!$C$2:$C$1297 &gt;'5. Données salariales brutes'!E307)*('5. Données salariales brutes'!$C$2:$C$1297 &lt;'5. Données salariales brutes'!C307),"No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GL-EIM-00, GL-EIM-9, GL-ELE -13, GL-ELE -14, GL-GHW-10, GL-GHW-11, GL-INM-12, GL-INM-13, GL-MAM-10, GL-MAM-11, GL-MAN-10, GL-MAN-11, GL-MDO-12, GL-MOC-11, GL-MST-13, GL-MST-14, GL-PCF-8, GL-PCF-9, GL-PIP-9, GL-PRW-10, GL-PRW-11, GL-SMW-00, GL-SMW-8, GL-VHE-8, GL-VHE-9, GL-WOW-10, GL-WOW-11,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308" spans="1:3" ht="300" x14ac:dyDescent="0.25">
      <c r="A308" s="61" t="str">
        <f>'5. Données salariales brutes'!A308</f>
        <v>ED-EST-06 Québec (EE 7)</v>
      </c>
      <c r="B308" s="130" t="str" cm="1">
        <f t="array" ref="B308">_xlfn.TEXTJOIN(", ", TRUE, _xlfn._xlws.FILTER('5. Données salariales brutes'!$A$2:$A$1297, ('5. Données salariales brutes'!$C$2:$C$1297 &lt; '5. Données salariales brutes'!D308) * ('5. Données salariales brutes'!$C$2:$C$1297 &gt;= '5. Données salariales brutes'!C308) * ('5. Données salariales brutes'!$A$2:$A$1297 &lt;&gt; '5. Données salariales brutes'!A308),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ED-EST-05 Ontario (EE 7), ED-EST-05 Ontario (EE 8), ED-EST-06 Ontario (EE 5), ED-EST-04 Manitoba (EE 6), ED-EST-04 Manitoba (EE 7), ED-EST-05 Manitoba (EE 5), ED-EST-06 Manitoba (EE 4), ED-EST-04 Saskatchewan (EE 8), ED-EST-05 Saskatchewan (EE 6),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8), ED-LAT-04 (EE 9), EG-04, EL-04, EN-SUR-01, FB-2, GL-AIM-14, GL-AMW-14,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308" s="129" t="str" cm="1">
        <f t="array" ref="C308">_xlfn.TEXTJOIN(", ",TRUE,_xlfn._xlws.FILTER('5. Données salariales brutes'!$A$2:$A$1297,('5. Données salariales brutes'!$C$2:$C$1297 &gt;'5. Données salariales brutes'!E308)*('5. Données salariales brutes'!$C$2:$C$1297 &lt;'5. Données salariales brutes'!C308),"No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ED-LAT-03 (EE 10), ED-LAT-04 (EE 7), EG-03, EL-03, EU-LAI-1, FB-1, GL-AIM-12, GL-AIM-13, GL-AMW-12, GL-AMW-13, GL-COI-10, GL-COI-11, GL-EIM-10, GL-GHW-10,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309" spans="1:3" ht="300" x14ac:dyDescent="0.25">
      <c r="A309" s="61" t="str">
        <f>'5. Données salariales brutes'!A309</f>
        <v>ED-EST-06 Québec (EE 8)</v>
      </c>
      <c r="B309" s="130" t="str" cm="1">
        <f t="array" ref="B309">_xlfn.TEXTJOIN(", ", TRUE, _xlfn._xlws.FILTER('5. Données salariales brutes'!$A$2:$A$1297, ('5. Données salariales brutes'!$C$2:$C$1297 &lt; '5. Données salariales brutes'!D309) * ('5. Données salariales brutes'!$C$2:$C$1297 &gt;= '5. Données salariales brutes'!C309) * ('5. Données salariales brutes'!$A$2:$A$1297 &lt;&gt; '5. Données salariales brutes'!A309),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9), ED-EST-04 Ontario (EE 9), ED-EST-04 Ontario (EE 10), ED-EST-05 Ontario (EE 8), ED-EST-05 Ontario (EE 9), ED-EST-06 Ontario (EE 5), ED-EST-06 Ontario (EE 6), ED-EST-04 Manitoba (EE 7), ED-EST-04 Manitoba (EE 8), ED-EST-05 Manitoba (EE 6),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HR-02, HS-HDO-09, HS-HDO-10, HS-PHS-09, LS-02, MT-02, NU-CHN-1, NU-HOS-1, PI-05-CGC, RO-04, SE-RES-1, SG-PAT-02, SO-FLP-02, SO-MAO-02, SO-RAD-01, SR-E (Groupe salarial 4 MDO-5), SR-W (Groupe salarial 8), SR-W (Groupe salarial 11), SW-SCW-02, SW-CHA-02, UT-1</v>
      </c>
      <c r="C309" s="129" t="str" cm="1">
        <f t="array" ref="C309">_xlfn.TEXTJOIN(", ",TRUE,_xlfn._xlws.FILTER('5. Données salariales brutes'!$A$2:$A$1297,('5. Données salariales brutes'!$C$2:$C$1297 &gt;'5. Données salariales brutes'!E309)*('5. Données salariales brutes'!$C$2:$C$1297 &lt;'5. Données salariales brutes'!C309),"No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ED-EST-06 Manitoba (EE 4),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310" spans="1:3" ht="270" x14ac:dyDescent="0.25">
      <c r="A310" s="61" t="str">
        <f>'5. Données salariales brutes'!A310</f>
        <v>ED-EST-06 Québec (EE 9)</v>
      </c>
      <c r="B310" s="130" t="str" cm="1">
        <f t="array" ref="B310">_xlfn.TEXTJOIN(", ", TRUE, _xlfn._xlws.FILTER('5. Données salariales brutes'!$A$2:$A$1297, ('5. Données salariales brutes'!$C$2:$C$1297 &lt; '5. Données salariales brutes'!D310) * ('5. Données salariales brutes'!$C$2:$C$1297 &gt;= '5. Données salariales brutes'!C310) * ('5. Données salariales brutes'!$A$2:$A$1297 &lt;&gt; '5. Données salariales brutes'!A310),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GL-SMW-13, GL-VHE-13, GL-VHE-14, GS-11, GS-12, GT-05, HP-05, HS-HDO-10, HS-PHS-09, MA-03, MT-02, NU-CHN-1, NU-HOS-1, PI-05-CGC, PO-IMA-03, PO-LES-TO-03, PO-LES-IM-03, PO-TCO-03, RO-04, SO-FLP-02, SO-MAO-03, SO-RAD-02, SR-E (Groupe salarial 4 MDO-5), SR-E (Groupe salarial 5), SR-W (Groupe salarial 11), SW-CHA-02, TI-05 Aviation, TR-02</v>
      </c>
      <c r="C310" s="129" t="str" cm="1">
        <f t="array" ref="C310">_xlfn.TEXTJOIN(", ",TRUE,_xlfn._xlws.FILTER('5. Données salariales brutes'!$A$2:$A$1297,('5. Données salariales brutes'!$C$2:$C$1297 &gt;'5. Données salariales brutes'!E310)*('5. Données salariales brutes'!$C$2:$C$1297 &lt;'5. Données salariales brutes'!C310),"No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RO-03, SC-7 (utilisation de matériel et métier spécialisés), SE-RES-1, SG-PAT-02, SG-SRE-02, SO-MAO-02, SO-RAD-01, SR-E (APA), SR-E (APB), SR-W (Groupe salarial 7), SR-W (Groupe salarial 8), SW-SCW-02, TI-05, UT-1, WP-03</v>
      </c>
    </row>
    <row r="311" spans="1:3" ht="255" x14ac:dyDescent="0.25">
      <c r="A311" s="61" t="str">
        <f>'5. Données salariales brutes'!A311</f>
        <v>ED-EST-06 Québec (EE 10)</v>
      </c>
      <c r="B311" s="130" t="str" cm="1">
        <f t="array" ref="B311">_xlfn.TEXTJOIN(", ", TRUE, _xlfn._xlws.FILTER('5. Données salariales brutes'!$A$2:$A$1297, ('5. Données salariales brutes'!$C$2:$C$1297 &lt; '5. Données salariales brutes'!D311) * ('5. Données salariales brutes'!$C$2:$C$1297 &gt;= '5. Données salariales brutes'!C311) * ('5. Données salariales brutes'!$A$2:$A$1297 &lt;&gt; '5. Données salariales brutes'!A311), "No matches"))</f>
        <v>AG-02, AI-02, BI-02, CH-02, CX-1, DD-09, EC-04,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HS-PHS-10, MA-03, ND-DIT-1, ND-HME-1, PC-02, PE-03, PR(S)-03, SO-FLP-03, SO-MAO-04, SO-RAD-02, SR-E (Groupe salarial 5), SR-E (Groupe salarial 6), SR-E (Groupe salarial 7), SW-SCW-03, TI-06, TI-05 Aviation, TR-02</v>
      </c>
      <c r="C311" s="129" t="str" cm="1">
        <f t="array" ref="C311">_xlfn.TEXTJOIN(", ",TRUE,_xlfn._xlws.FILTER('5. Données salariales brutes'!$A$2:$A$1297,('5. Données salariales brutes'!$C$2:$C$1297 &gt;'5. Données salariales brutes'!E311)*('5. Données salariales brutes'!$C$2:$C$1297 &lt;'5. Données salariales brutes'!C311),"No matches"))</f>
        <v>AR-02, CO-01, CT-FIN-01 , CT-EAV-01 , CT-IAU-01 , DA-CON-8,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row>
    <row r="312" spans="1:3" ht="210" x14ac:dyDescent="0.25">
      <c r="A312" s="61" t="str">
        <f>'5. Données salariales brutes'!A312</f>
        <v>ED-EST-06 Québec (EE 11)</v>
      </c>
      <c r="B312" s="130" t="str" cm="1">
        <f t="array" ref="B312">_xlfn.TEXTJOIN(", ", TRUE, _xlfn._xlws.FILTER('5. Données salariales brutes'!$A$2:$A$1297, ('5. Données salariales brutes'!$C$2:$C$1297 &lt; '5. Données salariales brutes'!D312) * ('5. Données salariales brutes'!$C$2:$C$1297 &gt;= '5. Données salariales brutes'!C312) * ('5. Données salariales brutes'!$A$2:$A$1297 &lt;&gt; '5. Données salariales brutes'!A312), "No matches"))</f>
        <v>AG-02, AI-02, AS-05, BI-02, CH-02, CX-2, DD-09, ED-EDS-02, ED-EST-04 (EE 7), ED-EST-05 (EE 5),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c r="C312" s="129" t="str" cm="1">
        <f t="array" ref="C312">_xlfn.TEXTJOIN(", ",TRUE,_xlfn._xlws.FILTER('5. Données salariales brutes'!$A$2:$A$1297,('5. Données salariales brutes'!$C$2:$C$1297 &gt;'5. Données salariales brutes'!E312)*('5. Données salariales brutes'!$C$2:$C$1297 &lt;'5. Données salariales brutes'!C312),"No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GS-11, GS-12, GT-05, HP-05, HS-HDO-10, HS-PHS-09, HS-PHS-10, MA-03, PI-05-CGC, PO-IMA-03, PO-LES-TO-03, PO-LES-IM-03, PO-TCO-03, RO-04, SO-MAO-03, SO-RAD-02, SR-E (Groupe salarial 4 MDO-5), SR-E (Groupe salarial 5), SR-W (Groupe salarial 11), SW-CHA-02, TI-05 Aviation, TR-02</v>
      </c>
    </row>
    <row r="313" spans="1:3" ht="210" x14ac:dyDescent="0.25">
      <c r="A313" s="61" t="str">
        <f>'5. Données salariales brutes'!A313</f>
        <v>ED-EST-06 Québec (EE 12)</v>
      </c>
      <c r="B313" s="130" t="str" cm="1">
        <f t="array" ref="B313">_xlfn.TEXTJOIN(", ", TRUE, _xlfn._xlws.FILTER('5. Données salariales brutes'!$A$2:$A$1297, ('5. Données salariales brutes'!$C$2:$C$1297 &lt; '5. Données salariales brutes'!D313) * ('5. Données salariales brutes'!$C$2:$C$1297 &gt;= '5. Données salariales brutes'!C313) * ('5. Données salariales brutes'!$A$2:$A$1297 &lt;&gt; '5. Données salariales brutes'!A313), "No matches"))</f>
        <v>AS-05, CT-EAV-02 , CT-IAU-02, DS-3, ED-EDS-03, ED-EST-04 (EE 8), ED-EST-05 (EE 6), ED-EST-06 (EE 5),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c r="C313" s="129" t="str" cm="1">
        <f t="array" ref="C313">_xlfn.TEXTJOIN(", ",TRUE,_xlfn._xlws.FILTER('5. Données salariales brutes'!$A$2:$A$1297,('5. Données salariales brutes'!$C$2:$C$1297 &gt;'5. Données salariales brutes'!E313)*('5. Données salariales brutes'!$C$2:$C$1297 &lt;'5. Données salariales brutes'!C313),"No matches"))</f>
        <v>AG-02, AI-02, BI-02, CH-02, CX-1, CX-2, DD-09, ED-EDS-02, ED-EST-03 (EE 9), ED-EST-04 (EE 6), ED-EST-04 (EE 7), ED-EST-05 (EE 4), ED-EST-05 (EE 5), ED-EST-06 (EE 3), ED-EST-06 (EE 4), ED-EST-05 Maritimes (EE 10), ED-EST-06 Maritimes (EE 9), ED-EST-06 Maritimes (EE 10), ED-EST-06 Québec (EE 11),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7), ED-EST-06 Colombie-Britannique (EE 8), ED-LAT-04 (EE 12), ED-LAT-04 (EE 13), EG-05, EL-05, EU-PEI-2, FB-3, FO-01, FR-1, FR-2, GL-EIM-14, GL-PCF-14, GL-SMW-13, GL-SMW-14, GL-VHE-14, GS-12, GS-13, HP-06, HS-PHS-10, LP-00, MA-03, ND-DIT-1, ND-HME-1, OM-04, PC-02, PE-03, PI-06-CGC, PR(S)-03, SO-FLP-03, SO-MAO-04, SO-RAD-02, SO-RAD-03, SR-E (Groupe salarial 5), SR-E (Groupe salarial 6), SR-E (Groupe salarial 7), SR-E (Groupe salarial 8), SW-SCW-03, TI-06, TI-05 Aviation, TI-05 Marine, WP-04</v>
      </c>
    </row>
    <row r="314" spans="1:3" ht="90" x14ac:dyDescent="0.25">
      <c r="A314" s="61" t="str">
        <f>'5. Données salariales brutes'!A314</f>
        <v>ED-EST-01 Ontario (EE 1)</v>
      </c>
      <c r="B314" s="130" t="str" cm="1">
        <f t="array" ref="B314">_xlfn.TEXTJOIN(", ", TRUE, _xlfn._xlws.FILTER('5. Données salariales brutes'!$A$2:$A$1297, ('5. Données salariales brutes'!$C$2:$C$1297 &lt; '5. Données salariales brutes'!D314) * ('5. Données salariales brutes'!$C$2:$C$1297 &gt;= '5. Données salariales brutes'!C314) * ('5. Données salariales brutes'!$A$2:$A$1297 &lt;&gt; '5. Données salariales brutes'!A314), "No matches"))</f>
        <v>CM-03, CR-02, DA-CON-1, DA-CON-2, DA-CON Niveau spécial C, DA-PRO-2, ED-EST-01 Maritimes (EE 4), ED-EST-02 Maritimes (EE 3), ED-EST-03 Maritimes (EE 1), ED-EST-01 Québec (EE 3), ED-EST-02 Québec (EE 2), ED-EST-01 Ontario (EE 2), ED-EST-01 Manitoba (EE 2), ED-EST-01 Manitoba (EE 3), ED-EST-01 Saskatchewan (EE 4), ED-EST-02 Saskatchewan (EE 1), ED-EST-01 Alberta (EE 3), ED-EST-01 Alberta (EE 4), ED-EST-02 Alberta (EE 1), ED-EST-01 Colombie-Britannique (EE 1), GS-02, LI-1, SR-W (Groupe salarial 9) APD-3, ST-OCE-1, ST-TYP-1, ST-TYP-2</v>
      </c>
      <c r="C314" s="129" t="str" cm="1">
        <f t="array" ref="C314">_xlfn.TEXTJOIN(", ",TRUE,_xlfn._xlws.FILTER('5. Données salariales brutes'!$A$2:$A$1297,('5. Données salariales brutes'!$C$2:$C$1297 &gt;'5. Données salariales brutes'!E314)*('5. Données salariales brutes'!$C$2:$C$1297 &lt;'5. Données salariales brutes'!C314),"No matches"))</f>
        <v>CM-02, CR-01, DA-PRO-1, DD-01, ED-EST-01 Maritimes (EE 3), ED-EST-02 Maritimes (EE 2), ED-EST-01 Québec (EE 2), ED-EST-02 Québec (EE 1), ED-EST-01 Manitoba (EE 1), ED-EST-01 Saskatchewan (EE 3), ED-EST-01 Alberta (EE 2), OE-CEO-3, OE-DEO-3, OE-MEO-3, PY-01, SR-W (Groupe salarial 9) APC-2, SR-W (Groupe salarial 9) APD-2</v>
      </c>
    </row>
    <row r="315" spans="1:3" ht="105" x14ac:dyDescent="0.25">
      <c r="A315" s="61" t="str">
        <f>'5. Données salariales brutes'!A315</f>
        <v>ED-EST-01 Ontario (EE 2)</v>
      </c>
      <c r="B315" s="130" t="str" cm="1">
        <f t="array" ref="B315">_xlfn.TEXTJOIN(", ", TRUE, _xlfn._xlws.FILTER('5. Données salariales brutes'!$A$2:$A$1297, ('5. Données salariales brutes'!$C$2:$C$1297 &lt; '5. Données salariales brutes'!D315) * ('5. Données salariales brutes'!$C$2:$C$1297 &gt;= '5. Données salariales brutes'!C315) * ('5. Données salariales brutes'!$A$2:$A$1297 &lt;&gt; '5. Données salariales brutes'!A315), "No matches"))</f>
        <v>CM-03, DA-PRO-2, ED-EST-01 Maritimes (EE 5), ED-EST-02 Maritimes (EE 4), ED-EST-03 Maritimes (EE 1),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GS-02, HS-PHS-01, LI-1, LI-2, OE-MEO-4, PY-02, SR-W (Groupe salarial 9) APC-3, SR-W (Groupe salarial 9) APD-3, ST-OCE-2, ST-STN-1, ST-STN-2</v>
      </c>
      <c r="C315" s="129" t="str" cm="1">
        <f t="array" ref="C315">_xlfn.TEXTJOIN(", ",TRUE,_xlfn._xlws.FILTER('5. Données salariales brutes'!$A$2:$A$1297,('5. Données salariales brutes'!$C$2:$C$1297 &gt;'5. Données salariales brutes'!E315)*('5. Données salariales brutes'!$C$2:$C$1297 &lt;'5. Données salariales brutes'!C315),"No matches"))</f>
        <v>CR-02, DA-CON-1, DA-CON-2, DA-CON Niveau spécial C, ED-EST-01 Maritimes (EE 4), ED-EST-02 Maritimes (EE 3), ED-EST-01 Québec (EE 2), ED-EST-02 Québec (EE 1), ED-EST-01 Ontario (EE 1), ED-EST-01 Manitoba (EE 2), ED-EST-01 Saskatchewan (EE 3), ED-EST-01 Saskatchewan (EE 4), ED-EST-02 Saskatchewan (EE 1), ED-EST-01 Alberta (EE 3), ED-EST-02 Alberta (EE 1), ED-EST-01 Colombie-Britannique (EE 1), SR-W (Groupe salarial 9) APC-2, ST-OCE-1, ST-TYP-1, ST-TYP-2</v>
      </c>
    </row>
    <row r="316" spans="1:3" ht="105" x14ac:dyDescent="0.25">
      <c r="A316" s="61" t="str">
        <f>'5. Données salariales brutes'!A316</f>
        <v>ED-EST-01 Ontario (EE 3)</v>
      </c>
      <c r="B316" s="130" t="str" cm="1">
        <f t="array" ref="B316">_xlfn.TEXTJOIN(", ", TRUE, _xlfn._xlws.FILTER('5. Données salariales brutes'!$A$2:$A$1297, ('5. Données salariales brutes'!$C$2:$C$1297 &lt; '5. Données salariales brutes'!D316) * ('5. Données salariales brutes'!$C$2:$C$1297 &gt;= '5. Données salariales brutes'!C316) * ('5. Données salariales brutes'!$A$2:$A$1297 &lt;&gt; '5. Données salariales brutes'!A316), "No matches"))</f>
        <v>DA-CON-3, ED-EST-01 Maritimes (EE 6), ED-EST-02 Maritimes (EE 5), ED-EST-03 Maritimes (EE 2), ED-EST-01 Québec (EE 4), ED-EST-02 Québec (EE 3), ED-EST-03 Québec (EE 2), ED-EST-01 Ontario (EE 4), ED-EST-02 Ontario (EE 1), ED-EST-01 Manitoba (EE 4), ED-EST-01 Manitoba (EE 5), ED-EST-02 Manitoba (EE 2), ED-EST-02 Manitoba (EE 3), ED-EST-01 Saskatchewan (EE 6), ED-EST-02 Saskatchewan (EE 3), ED-EST-03 Saskatchewan (EE 1), ED-EST-01 Alberta (EE 5), ED-EST-02 Alberta (EE 3), ED-EST-01 Colombie-Britannique(EE 3), ED-EST-02 Colombie-Britannique (EE 1), ED-LAT-01 (EE 1), GL-AMW-1, GL-ELE -2, GL-MDO-1, HS-HDO-01, LI-2, PY-02, SR-W (Groupe salarial 9) APC-3, SR-W (Groupe salarial 9) APD-4, ST-SCY-1, ST-STN-2</v>
      </c>
      <c r="C316" s="129" t="str" cm="1">
        <f t="array" ref="C316">_xlfn.TEXTJOIN(", ",TRUE,_xlfn._xlws.FILTER('5. Données salariales brutes'!$A$2:$A$1297,('5. Données salariales brutes'!$C$2:$C$1297 &gt;'5. Données salariales brutes'!E316)*('5. Données salariales brutes'!$C$2:$C$1297 &lt;'5. Données salariales brutes'!C316),"No matches"))</f>
        <v>CM-03, DA-PRO-2, ED-EST-01 Maritimes (EE 5), ED-EST-02 Maritimes (EE 3),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ED-EST-01 Colombie-Britannique (EE 2), EG-02 employé‑e‑s dont le traitement est protégé, GL-ELE -1, GS-02, HS-PHS-01, LI-1, OE-MEO-4, SR-W (Groupe salarial 9) APD-3, ST-OCE-1, ST-OCE-2, ST-STN-1, ST-TYP-1, ST-TYP-2</v>
      </c>
    </row>
    <row r="317" spans="1:3" ht="165" x14ac:dyDescent="0.25">
      <c r="A317" s="61" t="str">
        <f>'5. Données salariales brutes'!A317</f>
        <v>ED-EST-01 Ontario (EE 4)</v>
      </c>
      <c r="B317" s="130" t="str" cm="1">
        <f t="array" ref="B317">_xlfn.TEXTJOIN(", ", TRUE, _xlfn._xlws.FILTER('5. Données salariales brutes'!$A$2:$A$1297, ('5. Données salariales brutes'!$C$2:$C$1297 &lt; '5. Données salariales brutes'!D317) * ('5. Données salariales brutes'!$C$2:$C$1297 &gt;= '5. Données salariales brutes'!C317) * ('5. Données salariales brutes'!$A$2:$A$1297 &lt;&gt; '5. Données salariales brutes'!A317), "No matches"))</f>
        <v>CM-04, CR-03, DA-CON-3, DA-PRO-3, ED-EST-01 Maritimes (EE 7), ED-EST-02 Maritimes (EE 6), ED-EST-03 Maritimes (EE 3), ED-EST-01 Québec (EE 5), ED-EST-02 Québec (EE 4), ED-EST-03 Québec (EE 2), ED-EST-04 Québec (EE 1),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317" s="129" t="str" cm="1">
        <f t="array" ref="C317">_xlfn.TEXTJOIN(", ",TRUE,_xlfn._xlws.FILTER('5. Données salariales brutes'!$A$2:$A$1297,('5. Données salariales brutes'!$C$2:$C$1297 &gt;'5. Données salariales brutes'!E317)*('5. Données salariales brutes'!$C$2:$C$1297 &lt;'5. Données salariales brutes'!C317),"No matches"))</f>
        <v>ED-EST-01 Maritimes (EE 5), ED-EST-01 Maritimes (EE 6), ED-EST-02 Maritimes (EE 4), ED-EST-02 Maritimes (EE 5), ED-EST-03 Maritimes (EE 1), ED-EST-03 Maritimes (EE 2), ED-EST-01 Québec (EE 3), ED-EST-01 Québec (EE 4), ED-EST-02 Québec (EE 2), ED-EST-02 Québec (EE 3), ED-EST-03 Québec (EE 1), ED-EST-01 Ontario (EE 3),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row>
    <row r="318" spans="1:3" ht="195" x14ac:dyDescent="0.25">
      <c r="A318" s="61" t="str">
        <f>'5. Données salariales brutes'!A318</f>
        <v>ED-EST-01 Ontario (EE 5)</v>
      </c>
      <c r="B318" s="130" t="str" cm="1">
        <f t="array" ref="B318">_xlfn.TEXTJOIN(", ", TRUE, _xlfn._xlws.FILTER('5. Données salariales brutes'!$A$2:$A$1297, ('5. Données salariales brutes'!$C$2:$C$1297 &lt; '5. Données salariales brutes'!D318) * ('5. Données salariales brutes'!$C$2:$C$1297 &gt;= '5. Données salariales brutes'!C318) * ('5. Données salariales brutes'!$A$2:$A$1297 &lt;&gt; '5. Données salariales brutes'!A318), "No matches"))</f>
        <v>DA-PRO-3, DD-02, ED-EST-01 (EE 1), ED-EST-01 Maritimes (EE 7), ED-EST-01 Maritimes (EE 8), ED-EST-02 Maritimes (EE 6), ED-EST-02 Maritimes (EE 7), ED-EST-03 Maritimes (EE 4), ED-EST-04 Maritimes (EE 1), ED-EST-01 Québec (EE 5), ED-EST-02 Québec (EE 4), ED-EST-03 Québec (EE 3), ED-EST-04 Québec (EE 1), ED-EST-04 Québec (EE 2), ED-EST-01 Ontario (EE 6), ED-EST-02 Ontario (EE 2), ED-EST-03 Ontario (EE 1),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c r="C318" s="129" t="str" cm="1">
        <f t="array" ref="C318">_xlfn.TEXTJOIN(", ",TRUE,_xlfn._xlws.FILTER('5. Données salariales brutes'!$A$2:$A$1297,('5. Données salariales brutes'!$C$2:$C$1297 &gt;'5. Données salariales brutes'!E318)*('5. Données salariales brutes'!$C$2:$C$1297 &lt;'5. Données salariales brutes'!C318),"No matches"))</f>
        <v>CM-04, CR-03, DA-CON-3, ED-EST-01 Maritimes (EE 6), ED-EST-02 Maritimes (EE 5), ED-EST-03 Maritimes (EE 2), ED-EST-03 Maritimes (EE 3), ED-EST-01 Québec (EE 4), ED-EST-02 Québec (EE 3), ED-EST-03 Québec (EE 2), ED-EST-01 Ontario (EE 4), ED-EST-02 Ontario (EE 1), ED-EST-01 Manitoba (EE 5), ED-EST-01 Manitoba (EE 6),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APC-3, SR-W (Groupe salarial 9) APD-4, ST-SCY-1, ST-STN-2</v>
      </c>
    </row>
    <row r="319" spans="1:3" ht="180" x14ac:dyDescent="0.25">
      <c r="A319" s="61" t="str">
        <f>'5. Données salariales brutes'!A319</f>
        <v>ED-EST-01 Ontario (EE 6)</v>
      </c>
      <c r="B319" s="130" t="str" cm="1">
        <f t="array" ref="B319">_xlfn.TEXTJOIN(", ", TRUE, _xlfn._xlws.FILTER('5. Données salariales brutes'!$A$2:$A$1297, ('5. Données salariales brutes'!$C$2:$C$1297 &lt; '5. Données salariales brutes'!D319) * ('5. Données salariales brutes'!$C$2:$C$1297 &gt;= '5. Données salariales brutes'!C319) * ('5. Données salariales brutes'!$A$2:$A$1297 &lt;&gt; '5. Données salariales brutes'!A319), "No matches"))</f>
        <v>CM-05, CR-04, ED-EST-01 (EE 1), ED-EST-01 Maritimes (EE 8), ED-EST-02 Maritimes (EE 7), ED-EST-02 Maritimes (EE 8), ED-EST-03 Maritimes (EE 4), ED-EST-03 Maritimes (EE 5), ED-EST-04 Maritimes (EE 1), ED-EST-01 Québec (EE 6), ED-EST-02 Québec (EE 5), ED-EST-03 Québec (EE 4), ED-EST-04 Québec (EE 2),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GL-MOC-2, GL-MOC-3, GS-03, HS-HDO-02, LI-4, OE-MEO-5, SR-W (Groupe salarial 1), SR-W (Groupe salarial 9) APC-4, SR-W (Groupe salarial 9) APD-5, ST-SCY-3, TI-01</v>
      </c>
      <c r="C319" s="129" t="str" cm="1">
        <f t="array" ref="C319">_xlfn.TEXTJOIN(", ",TRUE,_xlfn._xlws.FILTER('5. Données salariales brutes'!$A$2:$A$1297,('5. Données salariales brutes'!$C$2:$C$1297 &gt;'5. Données salariales brutes'!E319)*('5. Données salariales brutes'!$C$2:$C$1297 &lt;'5. Données salariales brutes'!C319),"No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GT-01, HS-HDO-01, HS-PHS-02, LI-3, PY-03, SR-W (Groupe salarial 9) APD-4, ST-OCE-3, ST-SCY-1, ST-SCY-2</v>
      </c>
    </row>
    <row r="320" spans="1:3" ht="195" x14ac:dyDescent="0.25">
      <c r="A320" s="61" t="str">
        <f>'5. Données salariales brutes'!A320</f>
        <v>ED-EST-01 Ontario (EE 7)</v>
      </c>
      <c r="B320" s="130" t="str" cm="1">
        <f t="array" ref="B320">_xlfn.TEXTJOIN(", ", TRUE, _xlfn._xlws.FILTER('5. Données salariales brutes'!$A$2:$A$1297, ('5. Données salariales brutes'!$C$2:$C$1297 &lt; '5. Données salariales brutes'!D320) * ('5. Données salariales brutes'!$C$2:$C$1297 &gt;= '5. Données salariales brutes'!C320) * ('5. Données salariales brutes'!$A$2:$A$1297 &lt;&gt; '5. Données salariales brutes'!A320), "No matches"))</f>
        <v>CR-04, DA-PRO-4, ED-EST-01 (EE 2), ED-EST-02 (EE 1) , ED-EST-02 Maritimes (EE 8), ED-EST-03 Maritimes (EE 5), ED-EST-03 Maritimes (EE 6), ED-EST-04 Maritimes (EE 2), ED-EST-01 Québec (EE 6), ED-EST-01 Québec (EE 7), ED-EST-02 Québec (EE 6), ED-EST-03 Québec (EE 4),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GL-AMW-4, GL-AMW-5, GL-ELE -6, GL-ELE -7, GL-MAN-3, GL-MAN-4, GL-MDO-5, GL-MOC-3, GL-MOC-4, GS-04, HS-PHS-03, LI-5, OE-MEO-5, PY-04, SR-W (Groupe salarial 1), SR-W (Groupe salarial 9) APD-6, ST-COR-1, ST-SCY-3, TI-01</v>
      </c>
      <c r="C320" s="129" t="str" cm="1">
        <f t="array" ref="C320">_xlfn.TEXTJOIN(", ",TRUE,_xlfn._xlws.FILTER('5. Données salariales brutes'!$A$2:$A$1297,('5. Données salariales brutes'!$C$2:$C$1297 &gt;'5. Données salariales brutes'!E320)*('5. Données salariales brutes'!$C$2:$C$1297 &lt;'5. Données salariales brutes'!C320),"No matches"))</f>
        <v>CM-05, 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GL-AMW-00, GL-AMW-2, GL-AMW-3, GL-ELE -4, GL-ELE -5, GL-MAN-1, GL-MAN-2, GL-MDO-3, GL-MDO-4, GL-MOC-2, GS-03, GT-01, HS-HDO-02, HS-PHS-02, LI-4, PY-03, SR-W (Groupe salarial 9) APC-4, SR-W (Groupe salarial 9) APD-5, ST-OCE-3, ST-SCY-2</v>
      </c>
    </row>
    <row r="321" spans="1:3" ht="210" x14ac:dyDescent="0.25">
      <c r="A321" s="61" t="str">
        <f>'5. Données salariales brutes'!A321</f>
        <v>ED-EST-01 Ontario (EE 8)</v>
      </c>
      <c r="B321" s="130" t="str" cm="1">
        <f t="array" ref="B321">_xlfn.TEXTJOIN(", ", TRUE, _xlfn._xlws.FILTER('5. Données salariales brutes'!$A$2:$A$1297, ('5. Données salariales brutes'!$C$2:$C$1297 &lt; '5. Données salariales brutes'!D321) * ('5. Données salariales brutes'!$C$2:$C$1297 &gt;= '5. Données salariales brutes'!C321) * ('5. Données salariales brutes'!$A$2:$A$1297 &lt;&gt; '5. Données salariales brutes'!A321), "No matches"))</f>
        <v>DA-PRO-4, DD-03, ED-EST-01 (EE 2),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GL-MDO-5, GL-MDO-6, GL-MOC-4, GL-MOC-5, GL-PRW-00, HS-HDO-03, HS-PHS-03, LI-5, PY-04, SC-1 (service du pont et service de la chambre des machines), SC-STD-1, SC-1 (utilisation de matériel et métier spécialisés), SR-W (Groupe salarial 9) APC-5, SR-W (Groupe salarial 9) APD-6, ST-SCY-4, TI-02</v>
      </c>
      <c r="C321" s="129" t="str" cm="1">
        <f t="array" ref="C321">_xlfn.TEXTJOIN(", ",TRUE,_xlfn._xlws.FILTER('5. Données salariales brutes'!$A$2:$A$1297,('5. Données salariales brutes'!$C$2:$C$1297 &gt;'5. Données salariales brutes'!E321)*('5. Données salariales brutes'!$C$2:$C$1297 &lt;'5. Données salariales brutes'!C321),"No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ST-COR-1, ST-SCY-3, TI-01</v>
      </c>
    </row>
    <row r="322" spans="1:3" ht="150" x14ac:dyDescent="0.25">
      <c r="A322" s="61" t="str">
        <f>'5. Données salariales brutes'!A322</f>
        <v>ED-EST-02 Ontario (EE 1)</v>
      </c>
      <c r="B322" s="130" t="str" cm="1">
        <f t="array" ref="B322">_xlfn.TEXTJOIN(", ", TRUE, _xlfn._xlws.FILTER('5. Données salariales brutes'!$A$2:$A$1297, ('5. Données salariales brutes'!$C$2:$C$1297 &lt; '5. Données salariales brutes'!D322) * ('5. Données salariales brutes'!$C$2:$C$1297 &gt;= '5. Données salariales brutes'!C322) * ('5. Données salariales brutes'!$A$2:$A$1297 &lt;&gt; '5. Données salariales brutes'!A322), "No matches"))</f>
        <v>CM-04, CR-03, DA-CON-3,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322" s="129" t="str" cm="1">
        <f t="array" ref="C322">_xlfn.TEXTJOIN(", ",TRUE,_xlfn._xlws.FILTER('5. Données salariales brutes'!$A$2:$A$1297,('5. Données salariales brutes'!$C$2:$C$1297 &gt;'5. Données salariales brutes'!E322)*('5. Données salariales brutes'!$C$2:$C$1297 &lt;'5. Données salariales brutes'!C322),"No matches"))</f>
        <v>ED-EST-01 Maritimes (EE 5), ED-EST-01 Maritimes (EE 6), ED-EST-02 Maritimes (EE 4), ED-EST-02 Maritimes (EE 5), ED-EST-03 Maritimes (EE 2), ED-EST-01 Québec (EE 4), ED-EST-02 Québec (EE 3), ED-EST-03 Québec (EE 1), ED-EST-01 Ontario (EE 3), ED-EST-01 Ontario (EE 4), ED-EST-01 Manitoba (EE 4), ED-EST-01 Manitoba (EE 5), ED-EST-02 Manitoba (EE 1), ED-EST-02 Manitoba (EE 2), ED-EST-01 Saskatchewan (EE 5), ED-EST-01 Saskatchewan (EE 6), ED-EST-02 Saskatchewan (EE 2), ED-EST-02 Saskatchewan (EE 3), ED-EST-03 Saskatchewan (EE 1), ED-EST-01 Alberta (EE 5), ED-EST-02 Alberta (EE 2), ED-EST-01 Colombie-Britannique (EE 2), ED-EST-02 Colombie-Britannique (EE 1), ED-LAT-01 (EE 1), EG-02 employé‑e‑s dont le traitement est protégé, GL-ELE -1, GL-ELE -2, GL-MDO-1, HS-PHS-01, LI-2, OE-MEO-4, PY-02, SR-W (Groupe salarial 9) APC-3, ST-OCE-2, ST-STN-1, ST-STN-2</v>
      </c>
    </row>
    <row r="323" spans="1:3" ht="180" x14ac:dyDescent="0.25">
      <c r="A323" s="61" t="str">
        <f>'5. Données salariales brutes'!A323</f>
        <v>ED-EST-02 Ontario (EE 2)</v>
      </c>
      <c r="B323" s="130" t="str" cm="1">
        <f t="array" ref="B323">_xlfn.TEXTJOIN(", ", TRUE, _xlfn._xlws.FILTER('5. Données salariales brutes'!$A$2:$A$1297, ('5. Données salariales brutes'!$C$2:$C$1297 &lt; '5. Données salariales brutes'!D323) * ('5. Données salariales brutes'!$C$2:$C$1297 &gt;= '5. Données salariales brutes'!C323) * ('5. Données salariales brutes'!$A$2:$A$1297 &lt;&gt; '5. Données salariales brutes'!A323), "No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ST-SCY-2, ST-SCY-3</v>
      </c>
      <c r="C323" s="129" t="str" cm="1">
        <f t="array" ref="C323">_xlfn.TEXTJOIN(", ",TRUE,_xlfn._xlws.FILTER('5. Données salariales brutes'!$A$2:$A$1297,('5. Données salariales brutes'!$C$2:$C$1297 &gt;'5. Données salariales brutes'!E323)*('5. Données salariales brutes'!$C$2:$C$1297 &lt;'5. Données salariales brutes'!C323),"No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-3, GL-ELE -4, GL-MDO-1, GL-MDO-2, GL-MOC-1, HS-HDO-01, LI-3, SR-W (Groupe salarial 9) APD-4, ST-OCE-3, ST-SCY-1</v>
      </c>
    </row>
    <row r="324" spans="1:3" ht="195" x14ac:dyDescent="0.25">
      <c r="A324" s="61" t="str">
        <f>'5. Données salariales brutes'!A324</f>
        <v>ED-EST-02 Ontario (EE 3)</v>
      </c>
      <c r="B324" s="130" t="str" cm="1">
        <f t="array" ref="B324">_xlfn.TEXTJOIN(", ", TRUE, _xlfn._xlws.FILTER('5. Données salariales brutes'!$A$2:$A$1297, ('5. Données salariales brutes'!$C$2:$C$1297 &lt; '5. Données salariales brutes'!D324) * ('5. Données salariales brutes'!$C$2:$C$1297 &gt;= '5. Données salariales brutes'!C324) * ('5. Données salariales brutes'!$A$2:$A$1297 &lt;&gt; '5. Données salariales brutes'!A324), "No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4), ED-EST-03 Ontario (EE 3), ED-EST-02 Manitoba (EE 6), ED-EST-02 Manitoba (EE 7), ED-EST-03 Manitoba (EE 3), ED-EST-03 Manitoba (EE 4), ED-EST-02 Saskatchewan (EE 6), ED-EST-03 Saskatchewan (EE 4), ED-EST-01 Alberta (EE 8), ED-EST-02 Alberta (EE 5), ED-EST-03 Alberta (EE 2), ED-EST-03 Alberta (EE 3), ED-EST-01 Colombie-Britannique (EE 6), ED-EST-02 Colombie-Britannique (EE 4), ED-EST-03 Colombie-Britannique (EE 2), ED-LAT-01 (EE 4), ED-LAT-01 (EE 5), ED-LAT-02 (EE 1), ED-LAT-02 (EE 2), ED-LAT-03 (EE 1), EL-01, EU-PEI-1, GL-AMW-00, GL-AMW-4, GL-AMW-5, GL-ELE -6, GL-ELE -7, GL-MAN-3, GL-MDO-5, GL-MOC-3, GL-MOC-4, GS-04, HS-PHS-03, LI-5, OE-MEO-5, PY-04, SR-W (Groupe salarial 1), SR-W (Groupe salarial 9) APD-6, ST-COR-1, ST-SCY-3, TI-01</v>
      </c>
      <c r="C324" s="129" t="str" cm="1">
        <f t="array" ref="C324">_xlfn.TEXTJOIN(", ",TRUE,_xlfn._xlws.FILTER('5. Données salariales brutes'!$A$2:$A$1297,('5. Données salariales brutes'!$C$2:$C$1297 &gt;'5. Données salariales brutes'!E324)*('5. Données salariales brutes'!$C$2:$C$1297 &lt;'5. Données salariales brutes'!C324),"No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ED-EST-03 Colombie-Britannique (EE 1), ED-LAT-01 (EE 3), GL-AMW-2, GL-AMW-3, GL-ELE -4, GL-ELE -5, GL-MAN-1, GL-MAN-2, GL-MDO-3, GL-MDO-4, GL-MOC-1, GL-MOC-2, GS-03, GT-01, HS-HDO-02, HS-PHS-02, LI-4, PY-03, SR-W (Groupe salarial 9) APC-4, SR-W (Groupe salarial 9) APD-5, ST-OCE-3, ST-SCY-2</v>
      </c>
    </row>
    <row r="325" spans="1:3" ht="195" x14ac:dyDescent="0.25">
      <c r="A325" s="61" t="str">
        <f>'5. Données salariales brutes'!A325</f>
        <v>ED-EST-02 Ontario (EE 4)</v>
      </c>
      <c r="B325" s="130" t="str" cm="1">
        <f t="array" ref="B325">_xlfn.TEXTJOIN(", ", TRUE, _xlfn._xlws.FILTER('5. Données salariales brutes'!$A$2:$A$1297, ('5. Données salariales brutes'!$C$2:$C$1297 &lt; '5. Données salariales brutes'!D325) * ('5. Données salariales brutes'!$C$2:$C$1297 &gt;= '5. Données salariales brutes'!C325) * ('5. Données salariales brutes'!$A$2:$A$1297 &lt;&gt; '5. Données salariales brutes'!A325),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7),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325" s="129" t="str" cm="1">
        <f t="array" ref="C325">_xlfn.TEXTJOIN(", ",TRUE,_xlfn._xlws.FILTER('5. Données salariales brutes'!$A$2:$A$1297,('5. Données salariales brutes'!$C$2:$C$1297 &gt;'5. Données salariales brutes'!E325)*('5. Données salariales brutes'!$C$2:$C$1297 &lt;'5. Données salariales brutes'!C325),"No matches"))</f>
        <v>CM-05, CR-04,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GL-AMW-3, GL-AMW-4, GL-ELE -5, GL-ELE -6, GL-MAN-2, GL-MAN-3, GL-MDO-4, GL-MOC-3, GL-MOC-4, GS-04, HS-HDO-02, HS-PHS-03, LI-4, OE-MEO-5, PY-04, SR-W (Groupe salarial 1), ST-COR-1, ST-SCY-3, TI-01</v>
      </c>
    </row>
    <row r="326" spans="1:3" ht="255" x14ac:dyDescent="0.25">
      <c r="A326" s="61" t="str">
        <f>'5. Données salariales brutes'!A326</f>
        <v>ED-EST-02 Ontario (EE 5)</v>
      </c>
      <c r="B326" s="130" t="str" cm="1">
        <f t="array" ref="B326">_xlfn.TEXTJOIN(", ", TRUE, _xlfn._xlws.FILTER('5. Données salariales brutes'!$A$2:$A$1297, ('5. Données salariales brutes'!$C$2:$C$1297 &lt; '5. Données salariales brutes'!D326) * ('5. Données salariales brutes'!$C$2:$C$1297 &gt;= '5. Données salariales brutes'!C326) * ('5. Données salariales brutes'!$A$2:$A$1297 &lt;&gt; '5. Données salariales brutes'!A326), "No matches"))</f>
        <v>AS-01, CM-06, CR-05, DA-CON-4, ED-EST-01 (EE 3), ED-EST-01 (EE 4), ED-EST-02 (EE 2) , ED-EST-03 (EE 1), ED-EST-03 Maritimes (EE 7), ED-EST-03 Maritimes (EE 8), ED-EST-04 Maritimes (EE 3),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326" s="129" t="str" cm="1">
        <f t="array" ref="C326">_xlfn.TEXTJOIN(", ",TRUE,_xlfn._xlws.FILTER('5. Données salariales brutes'!$A$2:$A$1297,('5. Données salariales brutes'!$C$2:$C$1297 &gt;'5. Données salariales brutes'!E326)*('5. Données salariales brutes'!$C$2:$C$1297 &lt;'5. Données salariales brutes'!C326),"No matches"))</f>
        <v>DA-PRO-4, DD-03, ED-EST-01 (EE 2), ED-EST-02 (EE 1) , ED-EST-02 Maritimes (EE 9), ED-EST-03 Maritimes (EE 6), ED-EST-04 Maritimes (EE 2), ED-EST-05 Maritimes (EE 1), ED-EST-01 Québec (EE 7), ED-EST-02 Québec (EE 6), ED-EST-02 Québec (EE 7),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327" spans="1:3" ht="255" x14ac:dyDescent="0.25">
      <c r="A327" s="61" t="str">
        <f>'5. Données salariales brutes'!A327</f>
        <v>ED-EST-02 Ontario (EE 6)</v>
      </c>
      <c r="B327" s="130" t="str" cm="1">
        <f t="array" ref="B327">_xlfn.TEXTJOIN(", ", TRUE, _xlfn._xlws.FILTER('5. Données salariales brutes'!$A$2:$A$1297, ('5. Données salariales brutes'!$C$2:$C$1297 &lt; '5. Données salariales brutes'!D327) * ('5. Données salariales brutes'!$C$2:$C$1297 &gt;= '5. Données salariales brutes'!C327) * ('5. Données salariales brutes'!$A$2:$A$1297 &lt;&gt; '5. Données salariales brutes'!A327), "No matches"))</f>
        <v>AS-01, CM-06, DA-CON-5, DA-PRO-5, DD-04, ED-EST-01 (EE 4), ED-EST-02 (EE 3) , ED-EST-03 (EE 1), ED-EST-03 Maritimes (EE 8), ED-EST-03 Maritimes (EE 9), ED-EST-04 Maritimes (EE 4), ED-EST-04 Maritimes (EE 5), ED-EST-05 Maritimes (EE 2), ED-EST-05 Maritimes (EE 3), ED-EST-06 Maritimes (EE 1), ED-EST-01 Québec (EE 9), ED-EST-02 Québec (EE 9), ED-EST-03 Québec (EE 7), ED-EST-04 Québec (EE 6), ED-EST-05 Québec (EE 4), ED-EST-06 Québec (EE 2),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327" s="129" t="str" cm="1">
        <f t="array" ref="C327">_xlfn.TEXTJOIN(", ",TRUE,_xlfn._xlws.FILTER('5. Données salariales brutes'!$A$2:$A$1297,('5. Données salariales brutes'!$C$2:$C$1297 &gt;'5. Données salariales brutes'!E327)*('5. Données salariales brutes'!$C$2:$C$1297 &lt;'5. Données salariales brutes'!C327),"No matches"))</f>
        <v>CR-05, DA-CON-4, DD-03,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GL-AIM-00, GL-AMW-6, GL-AMW-7, GL-ELE -8, GL-ELE -9, GL-GHW-3, GL-GHW-4, GL-INM-00, GL-MAM-5, GL-MAN-5, GL-MAN-6, GL-MDO-6, GL-MDO-7, GL-MOC-5,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328" spans="1:3" ht="270" x14ac:dyDescent="0.25">
      <c r="A328" s="61" t="str">
        <f>'5. Données salariales brutes'!A328</f>
        <v>ED-EST-02 Ontario (EE 7)</v>
      </c>
      <c r="B328" s="130" t="str" cm="1">
        <f t="array" ref="B328">_xlfn.TEXTJOIN(", ", TRUE, _xlfn._xlws.FILTER('5. Données salariales brutes'!$A$2:$A$1297, ('5. Données salariales brutes'!$C$2:$C$1297 &lt; '5. Données salariales brutes'!D328) * ('5. Données salariales brutes'!$C$2:$C$1297 &gt;= '5. Données salariales brutes'!C328) * ('5. Données salariales brutes'!$A$2:$A$1297 &lt;&gt; '5. Données salariales brutes'!A328), "No matches"))</f>
        <v>AR-01, AS-02,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GL-ELE -11, GL-GHW-6, GL-GHW-7, GL-INM-10, GL-MAM-7, GL-MAM-8, GL-MAN-8, GL-MDO-9, GL-MDO-10, GL-MOC-8, GL-MOC-9, GL-MST-11, GL-PCF-6, GL-PCF-7, GL-PIP-00, GL-PRW-8,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328" s="129" t="str" cm="1">
        <f t="array" ref="C328">_xlfn.TEXTJOIN(", ",TRUE,_xlfn._xlws.FILTER('5. Données salariales brutes'!$A$2:$A$1297,('5. Données salariales brutes'!$C$2:$C$1297 &gt;'5. Données salariales brutes'!E328)*('5. Données salariales brutes'!$C$2:$C$1297 &lt;'5. Données salariales brutes'!C328),"No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GL-MDO-7, GL-MDO-8, GL-MOC-7, GL-MST-00, GL-MST-9, GL-MST-10, GL-PCF-00, GL-PRW-6, GL-PRW-7, GL-WOW-00, GS-05,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329" spans="1:3" ht="285" x14ac:dyDescent="0.25">
      <c r="A329" s="61" t="str">
        <f>'5. Données salariales brutes'!A329</f>
        <v>ED-EST-02 Ontario (EE 8)</v>
      </c>
      <c r="B329" s="130" t="str" cm="1">
        <f t="array" ref="B329">_xlfn.TEXTJOIN(", ", TRUE, _xlfn._xlws.FILTER('5. Données salariales brutes'!$A$2:$A$1297, ('5. Données salariales brutes'!$C$2:$C$1297 &lt; '5. Données salariales brutes'!D329) * ('5. Données salariales brutes'!$C$2:$C$1297 &gt;= '5. Données salariales brutes'!C329) * ('5. Données salariales brutes'!$A$2:$A$1297 &lt;&gt; '5. Données salariales brutes'!A329), "No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GL-AMW-11, GL-COI-00, GL-EIM-00, GL-ELE -12, GL-GHW-7, GL-GHW-8, GL-INM-11, GL-MAM-8, GL-MAM-9, GL-MAN-9, GL-MDO-10, GL-MDO-11, GL-MOC-9, GL-MOC-10, GL-MST-12, GL-PCF-7,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329" s="129" t="str" cm="1">
        <f t="array" ref="C329">_xlfn.TEXTJOIN(", ",TRUE,_xlfn._xlws.FILTER('5. Données salariales brutes'!$A$2:$A$1297,('5. Données salariales brutes'!$C$2:$C$1297 &gt;'5. Données salariales brutes'!E329)*('5. Données salariales brutes'!$C$2:$C$1297 &lt;'5. Données salariales brutes'!C329),"No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330" spans="1:3" ht="315" x14ac:dyDescent="0.25">
      <c r="A330" s="61" t="str">
        <f>'5. Données salariales brutes'!A330</f>
        <v>ED-EST-02 Ontario (EE 9)</v>
      </c>
      <c r="B330" s="130" t="str" cm="1">
        <f t="array" ref="B330">_xlfn.TEXTJOIN(", ", TRUE, _xlfn._xlws.FILTER('5. Données salariales brutes'!$A$2:$A$1297, ('5. Données salariales brutes'!$C$2:$C$1297 &lt; '5. Données salariales brutes'!D330) * ('5. Données salariales brutes'!$C$2:$C$1297 &gt;= '5. Données salariales brutes'!C330) * ('5. Données salariales brutes'!$A$2:$A$1297 &lt;&gt; '5. Données salariales brutes'!A330),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ED-EST-05 Ontario (EE 4), ED-EST-05 Ontario (EE 5), ED-EST-06 Ontario (EE 2), ED-EST-06 Ontario (EE 3), ED-EST-04 Manitoba (EE 3), ED-EST-04 Manitoba (EE 4), ED-EST-05 Manitoba (EE 2),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330" s="129" t="str" cm="1">
        <f t="array" ref="C330">_xlfn.TEXTJOIN(", ",TRUE,_xlfn._xlws.FILTER('5. Données salariales brutes'!$A$2:$A$1297,('5. Données salariales brutes'!$C$2:$C$1297 &gt;'5. Données salariales brutes'!E330)*('5. Données salariales brutes'!$C$2:$C$1297 &lt;'5. Données salariales brutes'!C330),"No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331" spans="1:3" ht="180" x14ac:dyDescent="0.25">
      <c r="A331" s="61" t="str">
        <f>'5. Données salariales brutes'!A331</f>
        <v>ED-EST-03 Ontario (EE 1)</v>
      </c>
      <c r="B331" s="130" t="str" cm="1">
        <f t="array" ref="B331">_xlfn.TEXTJOIN(", ", TRUE, _xlfn._xlws.FILTER('5. Données salariales brutes'!$A$2:$A$1297, ('5. Données salariales brutes'!$C$2:$C$1297 &lt; '5. Données salariales brutes'!D331) * ('5. Données salariales brutes'!$C$2:$C$1297 &gt;= '5. Données salariales brutes'!C331) * ('5. Données salariales brutes'!$A$2:$A$1297 &lt;&gt; '5. Données salariales brutes'!A331), "No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ED-LAT-02 (EE 1), GL-AMW-00, GL-AMW-2, GL-AMW-3, GL-ELE -4, GL-ELE -5, GL-MAN-1, GL-MAN-2, GL-MDO-3, GL-MDO-4, GL-MOC-2, GS-03, GT-01, HS-HDO-02, HS-PHS-02, LI-4, PY-03, SR-W (Groupe salarial 9) APC-4, SR-W (Groupe salarial 9) APD-5, ST-OCE-3, ST-SCY-2</v>
      </c>
      <c r="C331" s="129" t="str" cm="1">
        <f t="array" ref="C331">_xlfn.TEXTJOIN(", ",TRUE,_xlfn._xlws.FILTER('5. Données salariales brutes'!$A$2:$A$1297,('5. Données salariales brutes'!$C$2:$C$1297 &gt;'5. Données salariales brutes'!E331)*('5. Données salariales brutes'!$C$2:$C$1297 &lt;'5. Données salariales brutes'!C331),"No matches"))</f>
        <v>CM-04, CR-03, DA-CON-3, ED-EST-01 Maritimes (EE 6), ED-EST-01 Maritimes (EE 7), ED-EST-02 Maritimes (EE 5), ED-EST-02 Maritimes (EE 6), ED-EST-03 Maritimes (EE 2), ED-EST-03 Maritimes (EE 3), ED-EST-01 Québec (EE 4), ED-EST-02 Québec (EE 3), ED-EST-02 Québec (EE 4), ED-EST-03 Québec (EE 2), ED-EST-04 Québec (EE 1), ED-EST-01 Ontario (EE 4), ED-EST-01 Ontario (EE 5), ED-EST-02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332" spans="1:3" ht="180" x14ac:dyDescent="0.25">
      <c r="A332" s="61" t="str">
        <f>'5. Données salariales brutes'!A332</f>
        <v>ED-EST-03 Ontario (EE 2)</v>
      </c>
      <c r="B332" s="130" t="str" cm="1">
        <f t="array" ref="B332">_xlfn.TEXTJOIN(", ", TRUE, _xlfn._xlws.FILTER('5. Données salariales brutes'!$A$2:$A$1297, ('5. Données salariales brutes'!$C$2:$C$1297 &lt; '5. Données salariales brutes'!D332) * ('5. Données salariales brutes'!$C$2:$C$1297 &gt;= '5. Données salariales brutes'!C332) * ('5. Données salariales brutes'!$A$2:$A$1297 &lt;&gt; '5. Données salariales brutes'!A332), "No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3), ED-EST-02 Manitoba (EE 6), ED-EST-02 Manitoba (EE 7), ED-EST-03 Manitoba (EE 3),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c r="C332" s="129" t="str" cm="1">
        <f t="array" ref="C332">_xlfn.TEXTJOIN(", ",TRUE,_xlfn._xlws.FILTER('5. Données salariales brutes'!$A$2:$A$1297,('5. Données salariales brutes'!$C$2:$C$1297 &gt;'5. Données salariales brutes'!E332)*('5. Données salariales brutes'!$C$2:$C$1297 &lt;'5. Données salariales brutes'!C332),"No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ED-LAT-01 (EE 3), GL-AMW-2, GL-AMW-3, GL-ELE -4, GL-ELE -5, GL-MAN-1, GL-MAN-2, GL-MDO-3, GL-MDO-4, GL-MOC-1, GL-MOC-2, GS-03, GT-01, HS-PHS-02, LI-4, PY-03, SR-W (Groupe salarial 9) APC-4, SR-W (Groupe salarial 9) APD-5, ST-OCE-3, ST-SCY-2</v>
      </c>
    </row>
    <row r="333" spans="1:3" ht="210" x14ac:dyDescent="0.25">
      <c r="A333" s="61" t="str">
        <f>'5. Données salariales brutes'!A333</f>
        <v>ED-EST-03 Ontario (EE 3)</v>
      </c>
      <c r="B333" s="130" t="str" cm="1">
        <f t="array" ref="B333">_xlfn.TEXTJOIN(", ", TRUE, _xlfn._xlws.FILTER('5. Données salariales brutes'!$A$2:$A$1297, ('5. Données salariales brutes'!$C$2:$C$1297 &lt; '5. Données salariales brutes'!D333) * ('5. Données salariales brutes'!$C$2:$C$1297 &gt;= '5. Données salariales brutes'!C333) * ('5. Données salariales brutes'!$A$2:$A$1297 &lt;&gt; '5. Données salariales brutes'!A333), "No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GL-MAM-5, GL-MAN-4, GL-MAN-5, GL-MDO-6, GL-MOC-5, GL-PRW-00, GL-PRW-5, HP-01, HS-HDO-03, LI-5,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c r="C333" s="129" t="str" cm="1">
        <f t="array" ref="C333">_xlfn.TEXTJOIN(", ",TRUE,_xlfn._xlws.FILTER('5. Données salariales brutes'!$A$2:$A$1297,('5. Données salariales brutes'!$C$2:$C$1297 &gt;'5. Données salariales brutes'!E333)*('5. Données salariales brutes'!$C$2:$C$1297 &lt;'5. Données salariales brutes'!C333),"No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ED-EST-01 Manitoba (EE 8), ED-EST-02 Manitoba (EE 6), ED-EST-02 Manitoba (EE 7),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-5, GL-ELE -6, GL-MAN-2, GL-MAN-3, GL-MDO-4, GL-MDO-5, GL-MOC-3, GL-MOC-4, GS-04, HS-HDO-02, HS-PHS-03, OE-MEO-5, PY-04, SR-W (Groupe salarial 1), ST-COR-1, ST-SCY-3, TI-01</v>
      </c>
    </row>
    <row r="334" spans="1:3" ht="270" x14ac:dyDescent="0.25">
      <c r="A334" s="61" t="str">
        <f>'5. Données salariales brutes'!A334</f>
        <v>ED-EST-03 Ontario (EE 4)</v>
      </c>
      <c r="B334" s="130" t="str" cm="1">
        <f t="array" ref="B334">_xlfn.TEXTJOIN(", ", TRUE, _xlfn._xlws.FILTER('5. Données salariales brutes'!$A$2:$A$1297, ('5. Données salariales brutes'!$C$2:$C$1297 &lt; '5. Données salariales brutes'!D334) * ('5. Données salariales brutes'!$C$2:$C$1297 &gt;= '5. Données salariales brutes'!C334) * ('5. Données salariales brutes'!$A$2:$A$1297 &lt;&gt; '5. Données salariales brutes'!A334),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3), ED-LAT-04 (EE 1), EG-01, GL-AIM-00, GL-AMW-7,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c r="C334" s="129" t="str" cm="1">
        <f t="array" ref="C334">_xlfn.TEXTJOIN(", ",TRUE,_xlfn._xlws.FILTER('5. Données salariales brutes'!$A$2:$A$1297,('5. Données salariales brutes'!$C$2:$C$1297 &gt;'5. Données salariales brutes'!E334)*('5. Données salariales brutes'!$C$2:$C$1297 &lt;'5. Données salariales brutes'!C334),"No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3), ED-EST-04 Québec (EE 4), ED-EST-05 Québec (EE 2), ED-EST-02 Ontario (EE 4), ED-EST-02 Ontario (EE 5), ED-EST-03 Ontario (EE 3), ED-EST-04 Ontario (EE 1), ED-EST-02 Manitoba (EE 7), ED-EST-02 Manitoba (EE 8), ED-EST-03 Manitoba (EE 4), ED-EST-03 Manitoba (EE 5),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row>
    <row r="335" spans="1:3" ht="270" x14ac:dyDescent="0.25">
      <c r="A335" s="61" t="str">
        <f>'5. Données salariales brutes'!A335</f>
        <v>ED-EST-03 Ontario (EE 5)</v>
      </c>
      <c r="B335" s="130" t="str" cm="1">
        <f t="array" ref="B335">_xlfn.TEXTJOIN(", ", TRUE, _xlfn._xlws.FILTER('5. Données salariales brutes'!$A$2:$A$1297, ('5. Données salariales brutes'!$C$2:$C$1297 &lt; '5. Données salariales brutes'!D335) * ('5. Données salariales brutes'!$C$2:$C$1297 &gt;= '5. Données salariales brutes'!C335) * ('5. Données salariales brutes'!$A$2:$A$1297 &lt;&gt; '5. Données salariales brutes'!A335),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GL-GHW-5, GL-GHW-6, GL-INM-9, GL-MAM-00, GL-MAM-7, GL-MAN-7, GL-MDO-8, GL-MDO-9, GL-MOC-8, GL-MST-10, GL-PCF-00, GL-PCF-6, GL-PRW-7, GL-WOW-00, GS-06, HP-02, HS-HDO-05, LI-7, PG-01, PI-02-CGC, PY-06, RO-01, SC-4 (service du pont et service de la chambre des machines), SC-STD-4, SR-W (Groupe salarial 2), SR-W (Groupe salarial 3), SR-W (Groupe salarial 9) APD-8, TI-03</v>
      </c>
      <c r="C335" s="129" t="str" cm="1">
        <f t="array" ref="C335">_xlfn.TEXTJOIN(", ",TRUE,_xlfn._xlws.FILTER('5. Données salariales brutes'!$A$2:$A$1297,('5. Données salariales brutes'!$C$2:$C$1297 &gt;'5. Données salariales brutes'!E335)*('5. Données salariales brutes'!$C$2:$C$1297 &lt;'5. Données salariales brutes'!C335),"No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336" spans="1:3" ht="300" x14ac:dyDescent="0.25">
      <c r="A336" s="61" t="str">
        <f>'5. Données salariales brutes'!A336</f>
        <v>ED-EST-03 Ontario (EE 6)</v>
      </c>
      <c r="B336" s="130" t="str" cm="1">
        <f t="array" ref="B336">_xlfn.TEXTJOIN(", ", TRUE, _xlfn._xlws.FILTER('5. Données salariales brutes'!$A$2:$A$1297, ('5. Données salariales brutes'!$C$2:$C$1297 &lt; '5. Données salariales brutes'!D336) * ('5. Données salariales brutes'!$C$2:$C$1297 &gt;= '5. Données salariales brutes'!C336) * ('5. Données salariales brutes'!$A$2:$A$1297 &lt;&gt; '5. Données salariales brutes'!A336),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c r="C336" s="129" t="str" cm="1">
        <f t="array" ref="C336">_xlfn.TEXTJOIN(", ",TRUE,_xlfn._xlws.FILTER('5. Données salariales brutes'!$A$2:$A$1297,('5. Données salariales brutes'!$C$2:$C$1297 &gt;'5. Données salariales brutes'!E336)*('5. Données salariales brutes'!$C$2:$C$1297 &lt;'5. Données salariales brutes'!C336),"No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2), ED-EST-04 Colombie-Britannique (EE 3), ED-EST-05 Colombie-Britannique (EE 1), ED-LAT-01 (EE 8), ED-LAT-01 (EE 9), ED-LAT-02 (EE 5), ED-LAT-03 (EE 3), ED-LAT-03 (EE 4), ED-LAT-04 (EE 2), GL-AIM-00, GL-AMW-8, GL-ELE -9, GL-ELE -10, GL-GHW-5, GL-GHW-6, GL-INM-9, GL-MAM-00, GL-MAM-6, GL-MAM-7, GL-MAN-6,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337" spans="1:3" ht="315" x14ac:dyDescent="0.25">
      <c r="A337" s="61" t="str">
        <f>'5. Données salariales brutes'!A337</f>
        <v>ED-EST-03 Ontario (EE 7)</v>
      </c>
      <c r="B337" s="130" t="str" cm="1">
        <f t="array" ref="B337">_xlfn.TEXTJOIN(", ", TRUE, _xlfn._xlws.FILTER('5. Données salariales brutes'!$A$2:$A$1297, ('5. Données salariales brutes'!$C$2:$C$1297 &lt; '5. Données salariales brutes'!D337) * ('5. Données salariales brutes'!$C$2:$C$1297 &gt;= '5. Données salariales brutes'!C337) * ('5. Données salariales brutes'!$A$2:$A$1297 &lt;&gt; '5. Données salariales brutes'!A337),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SR-W (Groupe salarial 9) APD-10, ST-COR-2, TI-04, WP-02</v>
      </c>
      <c r="C337" s="129" t="str" cm="1">
        <f t="array" ref="C337">_xlfn.TEXTJOIN(", ",TRUE,_xlfn._xlws.FILTER('5. Données salariales brutes'!$A$2:$A$1297,('5. Données salariales brutes'!$C$2:$C$1297 &gt;'5. Données salariales brutes'!E337)*('5. Données salariales brutes'!$C$2:$C$1297 &lt;'5. Données salariales brutes'!C337),"No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GL-MDO-10,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338" spans="1:3" ht="300" x14ac:dyDescent="0.25">
      <c r="A338" s="61" t="str">
        <f>'5. Données salariales brutes'!A338</f>
        <v>ED-EST-03 Ontario (EE 8)</v>
      </c>
      <c r="B338" s="130" t="str" cm="1">
        <f t="array" ref="B338">_xlfn.TEXTJOIN(", ", TRUE, _xlfn._xlws.FILTER('5. Données salariales brutes'!$A$2:$A$1297, ('5. Données salariales brutes'!$C$2:$C$1297 &lt; '5. Données salariales brutes'!D338) * ('5. Données salariales brutes'!$C$2:$C$1297 &gt;= '5. Données salariales brutes'!C338) * ('5. Données salariales brutes'!$A$2:$A$1297 &lt;&gt; '5. Données salariales brutes'!A338),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3), ED-LAT-01 (EE 12), ED-LAT-02 (EE 9), ED-LAT-02 (EE 10), ED-LAT-03 (EE 7), ED-LAT-03 (EE 8), ED-LAT-04 (EE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338" s="129" t="str" cm="1">
        <f t="array" ref="C338">_xlfn.TEXTJOIN(", ",TRUE,_xlfn._xlws.FILTER('5. Données salariales brutes'!$A$2:$A$1297,('5. Données salariales brutes'!$C$2:$C$1297 &gt;'5. Données salariales brutes'!E338)*('5. Données salariales brutes'!$C$2:$C$1297 &lt;'5. Données salariales brutes'!C338),"No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339" spans="1:3" ht="315" x14ac:dyDescent="0.25">
      <c r="A339" s="61" t="str">
        <f>'5. Données salariales brutes'!A339</f>
        <v>ED-EST-03 Ontario (EE 9)</v>
      </c>
      <c r="B339" s="130" t="str" cm="1">
        <f t="array" ref="B339">_xlfn.TEXTJOIN(", ", TRUE, _xlfn._xlws.FILTER('5. Données salariales brutes'!$A$2:$A$1297, ('5. Données salariales brutes'!$C$2:$C$1297 &lt; '5. Données salariales brutes'!D339) * ('5. Données salariales brutes'!$C$2:$C$1297 &gt;= '5. Données salariales brutes'!C339) * ('5. Données salariales brutes'!$A$2:$A$1297 &lt;&gt; '5. Données salariales brutes'!A339),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SC-6 (utilisation de matériel et métier spécialisés), SO-MAO-01, SR-E (Groupe salarial 3 MDO-4), SR-W (Groupe salarial 5), SR-W (Groupe salarial 6), SW-SCW-01, SW-CHA-01</v>
      </c>
      <c r="C339" s="129" t="str" cm="1">
        <f t="array" ref="C339">_xlfn.TEXTJOIN(", ",TRUE,_xlfn._xlws.FILTER('5. Données salariales brutes'!$A$2:$A$1297,('5. Données salariales brutes'!$C$2:$C$1297 &gt;'5. Données salariales brutes'!E339)*('5. Données salariales brutes'!$C$2:$C$1297 &lt;'5. Données salariales brutes'!C339),"No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ED-EST-02 Ontario (EE 9), ED-EST-03 Ontario (EE 8),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row>
    <row r="340" spans="1:3" ht="285" x14ac:dyDescent="0.25">
      <c r="A340" s="61" t="str">
        <f>'5. Données salariales brutes'!A340</f>
        <v>ED-EST-03 Ontario (EE 10)</v>
      </c>
      <c r="B340" s="130" t="str" cm="1">
        <f t="array" ref="B340">_xlfn.TEXTJOIN(", ", TRUE, _xlfn._xlws.FILTER('5. Données salariales brutes'!$A$2:$A$1297, ('5. Données salariales brutes'!$C$2:$C$1297 &lt; '5. Données salariales brutes'!D340) * ('5. Données salariales brutes'!$C$2:$C$1297 &gt;= '5. Données salariales brutes'!C340) * ('5. Données salariales brutes'!$A$2:$A$1297 &lt;&gt; '5. Données salariales brutes'!A340),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ED-EST-06 Québec (EE 8), ED-EST-04 Ontario (EE 7), ED-EST-04 Ontario (EE 8), ED-EST-05 Ontario (EE 7), ED-EST-06 Ontario (EE 4),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340" s="129" t="str" cm="1">
        <f t="array" ref="C340">_xlfn.TEXTJOIN(", ",TRUE,_xlfn._xlws.FILTER('5. Données salariales brutes'!$A$2:$A$1297,('5. Données salariales brutes'!$C$2:$C$1297 &gt;'5. Données salariales brutes'!E340)*('5. Données salariales brutes'!$C$2:$C$1297 &lt;'5. Données salariales brutes'!C340),"No matches"))</f>
        <v>DD-06, EC-02,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row>
    <row r="341" spans="1:3" ht="240" x14ac:dyDescent="0.25">
      <c r="A341" s="61" t="str">
        <f>'5. Données salariales brutes'!A341</f>
        <v>ED-EST-04 Ontario (EE 1)</v>
      </c>
      <c r="B341" s="130" t="str" cm="1">
        <f t="array" ref="B341">_xlfn.TEXTJOIN(", ", TRUE, _xlfn._xlws.FILTER('5. Données salariales brutes'!$A$2:$A$1297, ('5. Données salariales brutes'!$C$2:$C$1297 &lt; '5. Données salariales brutes'!D341) * ('5. Données salariales brutes'!$C$2:$C$1297 &gt;= '5. Données salariales brutes'!C341) * ('5. Données salariales brutes'!$A$2:$A$1297 &lt;&gt; '5. Données salariales brutes'!A341), "No matches"))</f>
        <v>CR-05, DA-CON-4,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GL-MOC-5, GL-MOC-6, GL-MST-00,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c r="C341" s="129" t="str" cm="1">
        <f t="array" ref="C341">_xlfn.TEXTJOIN(", ",TRUE,_xlfn._xlws.FILTER('5. Données salariales brutes'!$A$2:$A$1297,('5. Données salariales brutes'!$C$2:$C$1297 &gt;'5. Données salariales brutes'!E341)*('5. Données salariales brutes'!$C$2:$C$1297 &lt;'5. Données salariales brutes'!C341),"No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GL-AMW-4, GL-AMW-5, GL-ELE -6, GL-ELE -7, GL-MAN-3, GL-MAN-4, GL-MDO-5, GL-MOC-4, GS-04, HS-HDO-03, HS-PHS-03, LI-5, PY-04, SC-1 (utilisation de matériel et métier spécialisés), SR-W (Groupe salarial 9) APC-5, SR-W (Groupe salarial 9) APD-6, ST-COR-1, TI-01, TI-02</v>
      </c>
    </row>
    <row r="342" spans="1:3" ht="255" x14ac:dyDescent="0.25">
      <c r="A342" s="61" t="str">
        <f>'5. Données salariales brutes'!A342</f>
        <v>ED-EST-04 Ontario (EE 2)</v>
      </c>
      <c r="B342" s="130" t="str" cm="1">
        <f t="array" ref="B342">_xlfn.TEXTJOIN(", ", TRUE, _xlfn._xlws.FILTER('5. Données salariales brutes'!$A$2:$A$1297, ('5. Données salariales brutes'!$C$2:$C$1297 &lt; '5. Données salariales brutes'!D342) * ('5. Données salariales brutes'!$C$2:$C$1297 &gt;= '5. Données salariales brutes'!C342) * ('5. Données salariales brutes'!$A$2:$A$1297 &lt;&gt; '5. Données salariales brutes'!A342),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342" s="129" t="str" cm="1">
        <f t="array" ref="C342">_xlfn.TEXTJOIN(", ",TRUE,_xlfn._xlws.FILTER('5. Données salariales brutes'!$A$2:$A$1297,('5. Données salariales brutes'!$C$2:$C$1297 &gt;'5. Données salariales brutes'!E342)*('5. Données salariales brutes'!$C$2:$C$1297 &lt;'5. Données salariales brutes'!C342),"No matches"))</f>
        <v>CR-05, DD-03, ED-EST-01 (EE 3), ED-EST-02 (EE 2) , ED-EST-02 Maritimes (EE 9), ED-EST-03 Maritimes (EE 7), ED-EST-04 Maritimes (EE 3), ED-EST-05 Maritimes (EE 1), ED-EST-01 Québec (EE 8), ED-EST-02 Québec (EE 7), ED-EST-03 Québec (EE 5), ED-EST-03 Québec (EE 6), ED-EST-04 Québec (EE 4), ED-EST-04 Québec (EE 5),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ED-LAT-02 (EE 4),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row>
    <row r="343" spans="1:3" ht="285" x14ac:dyDescent="0.25">
      <c r="A343" s="61" t="str">
        <f>'5. Données salariales brutes'!A343</f>
        <v>ED-EST-04 Ontario (EE 3)</v>
      </c>
      <c r="B343" s="130" t="str" cm="1">
        <f t="array" ref="B343">_xlfn.TEXTJOIN(", ", TRUE, _xlfn._xlws.FILTER('5. Données salariales brutes'!$A$2:$A$1297, ('5. Données salariales brutes'!$C$2:$C$1297 &lt; '5. Données salariales brutes'!D343) * ('5. Données salariales brutes'!$C$2:$C$1297 &gt;= '5. Données salariales brutes'!C343) * ('5. Données salariales brutes'!$A$2:$A$1297 &lt;&gt; '5. Données salariales brutes'!A343), "No matches"))</f>
        <v>AR-01, AS-02,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GL-ELE -11, GL-GHW-6, GL-GHW-7, GL-INM-10, GL-MAM-7, GL-MAM-8, GL-MAN-8, GL-MDO-9, GL-MDO-10, GL-MOC-8, GL-MOC-9, GL-MST-11, GL-PCF-6, GL-PCF-7, GL-PIP-00, GL-PRW-8, GL-VHE-00,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343" s="129" t="str" cm="1">
        <f t="array" ref="C343">_xlfn.TEXTJOIN(", ",TRUE,_xlfn._xlws.FILTER('5. Données salariales brutes'!$A$2:$A$1297,('5. Données salariales brutes'!$C$2:$C$1297 &gt;'5. Données salariales brutes'!E343)*('5. Données salariales brutes'!$C$2:$C$1297 &lt;'5. Données salariales brutes'!C343),"No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344" spans="1:3" ht="285" x14ac:dyDescent="0.25">
      <c r="A344" s="61" t="str">
        <f>'5. Données salariales brutes'!A344</f>
        <v>ED-EST-04 Ontario (EE 4)</v>
      </c>
      <c r="B344" s="130" t="str" cm="1">
        <f t="array" ref="B344">_xlfn.TEXTJOIN(", ", TRUE, _xlfn._xlws.FILTER('5. Données salariales brutes'!$A$2:$A$1297, ('5. Données salariales brutes'!$C$2:$C$1297 &lt; '5. Données salariales brutes'!D344) * ('5. Données salariales brutes'!$C$2:$C$1297 &gt;= '5. Données salariales brutes'!C344) * ('5. Données salariales brutes'!$A$2:$A$1297 &lt;&gt; '5. Données salariales brutes'!A344), "No matches"))</f>
        <v>AS-03, CM-07, CO-DEV/PER, CR-06, DA-CON-6, DA-PRO-6, DD-05,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344" s="129" t="str" cm="1">
        <f t="array" ref="C344">_xlfn.TEXTJOIN(", ",TRUE,_xlfn._xlws.FILTER('5. Données salariales brutes'!$A$2:$A$1297,('5. Données salariales brutes'!$C$2:$C$1297 &gt;'5. Données salariales brutes'!E344)*('5. Données salariales brutes'!$C$2:$C$1297 &lt;'5. Données salariales brutes'!C344),"No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5), ED-LAT-02 (EE 6), ED-LAT-03 (EE 4), ED-LAT-03 (EE 5), ED-LAT-04 (EE 2), ED-LAT-04 (EE 3), EG-02, GL-AIM-9, GL-AMW-9, GL-ELE -10, GL-ELE -11, GL-GHW-6, GL-GHW-7, GL-INM-9, GL-INM-10, GL-MAM-00, GL-MAM-7, GL-MAM-8, GL-MAN-7, GL-MAN-8, GL-MDO-9, GL-MOC-8,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345" spans="1:3" ht="300" x14ac:dyDescent="0.25">
      <c r="A345" s="61" t="str">
        <f>'5. Données salariales brutes'!A345</f>
        <v>ED-EST-04 Ontario (EE 5)</v>
      </c>
      <c r="B345" s="130" t="str" cm="1">
        <f t="array" ref="B345">_xlfn.TEXTJOIN(", ", TRUE, _xlfn._xlws.FILTER('5. Données salariales brutes'!$A$2:$A$1297, ('5. Données salariales brutes'!$C$2:$C$1297 &lt; '5. Données salariales brutes'!D345) * ('5. Données salariales brutes'!$C$2:$C$1297 &gt;= '5. Données salariales brutes'!C345) * ('5. Données salariales brutes'!$A$2:$A$1297 &lt;&gt; '5. Données salariales brutes'!A345),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c r="C345" s="129" t="str" cm="1">
        <f t="array" ref="C345">_xlfn.TEXTJOIN(", ",TRUE,_xlfn._xlws.FILTER('5. Données salariales brutes'!$A$2:$A$1297,('5. Données salariales brutes'!$C$2:$C$1297 &gt;'5. Données salariales brutes'!E345)*('5. Données salariales brutes'!$C$2:$C$1297 &lt;'5. Données salariales brutes'!C345),"No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-11, GL-ELE -12, GL-GHW-7, GL-GHW-8, GL-INM-10, GL-INM-11, GL-MAM-8, GL-MAM-9, GL-MAN-8, GL-MAN-9, GL-MDO-10, GL-MDO-11, GL-MOC-9, GL-MOC-10, GL-MST-11,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row>
    <row r="346" spans="1:3" ht="315" x14ac:dyDescent="0.25">
      <c r="A346" s="61" t="str">
        <f>'5. Données salariales brutes'!A346</f>
        <v>ED-EST-04 Ontario (EE 6)</v>
      </c>
      <c r="B346" s="130" t="str" cm="1">
        <f t="array" ref="B346">_xlfn.TEXTJOIN(", ", TRUE, _xlfn._xlws.FILTER('5. Données salariales brutes'!$A$2:$A$1297, ('5. Données salariales brutes'!$C$2:$C$1297 &lt; '5. Données salariales brutes'!D346) * ('5. Données salariales brutes'!$C$2:$C$1297 &gt;= '5. Données salariales brutes'!C346) * ('5. Données salariales brutes'!$A$2:$A$1297 &lt;&gt; '5. Données salariales brutes'!A346),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7), ED-EST-05 Ontario (EE 6), ED-EST-06 Ontario (EE 4), ED-EST-04 Manitoba (EE 5),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ED-LAT-04 (EE 7), EG-03,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c r="C346" s="129" t="str" cm="1">
        <f t="array" ref="C346">_xlfn.TEXTJOIN(", ",TRUE,_xlfn._xlws.FILTER('5. Données salariales brutes'!$A$2:$A$1297,('5. Données salariales brutes'!$C$2:$C$1297 &gt;'5. Données salariales brutes'!E346)*('5. Données salariales brutes'!$C$2:$C$1297 &lt;'5. Données salariales brutes'!C346),"No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row>
    <row r="347" spans="1:3" ht="285" x14ac:dyDescent="0.25">
      <c r="A347" s="61" t="str">
        <f>'5. Données salariales brutes'!A347</f>
        <v>ED-EST-04 Ontario (EE 7)</v>
      </c>
      <c r="B347" s="130" t="str" cm="1">
        <f t="array" ref="B347">_xlfn.TEXTJOIN(", ", TRUE, _xlfn._xlws.FILTER('5. Données salariales brutes'!$A$2:$A$1297, ('5. Données salariales brutes'!$C$2:$C$1297 &lt; '5. Données salariales brutes'!D347) * ('5. Données salariales brutes'!$C$2:$C$1297 &gt;= '5. Données salariales brutes'!C347) * ('5. Données salariales brutes'!$A$2:$A$1297 &lt;&gt; '5. Données salariales brutes'!A347), "No matches"))</f>
        <v>AG-01, 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347" s="129" t="str" cm="1">
        <f t="array" ref="C347">_xlfn.TEXTJOIN(", ",TRUE,_xlfn._xlws.FILTER('5. Données salariales brutes'!$A$2:$A$1297,('5. Données salariales brutes'!$C$2:$C$1297 &gt;'5. Données salariales brutes'!E347)*('5. Données salariales brutes'!$C$2:$C$1297 &lt;'5. Données salariales brutes'!C347),"No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348" spans="1:3" ht="285" x14ac:dyDescent="0.25">
      <c r="A348" s="61" t="str">
        <f>'5. Données salariales brutes'!A348</f>
        <v>ED-EST-04 Ontario (EE 8)</v>
      </c>
      <c r="B348" s="130" t="str" cm="1">
        <f t="array" ref="B348">_xlfn.TEXTJOIN(", ", TRUE, _xlfn._xlws.FILTER('5. Données salariales brutes'!$A$2:$A$1297, ('5. Données salariales brutes'!$C$2:$C$1297 &lt; '5. Données salariales brutes'!D348) * ('5. Données salariales brutes'!$C$2:$C$1297 &gt;= '5. Données salariales brutes'!C348) * ('5. Données salariales brutes'!$A$2:$A$1297 &lt;&gt; '5. Données salariales brutes'!A348),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GL-VHE-11, GL-VHE-12, GL-WOW-14, GS-10, HP-04, HR-02, HS-HDO-09, IT-01, LS-01, LS-02, MT-02, NU-CHN-1, NU-HOS-1, OM-03, PE-02, PG-03, PR(S)-02, SC-7 (utilisation de matériel et métier spécialisés), SE-RES-1, SG-PAT-02, SG-SRE-02, SO-FLP-02, SO-MAO-02, SO-RAD-01, SR-W (Groupe salarial 8), SW-SCW-02, TI-05, UT-1, WP-03</v>
      </c>
      <c r="C348" s="129" t="str" cm="1">
        <f t="array" ref="C348">_xlfn.TEXTJOIN(", ",TRUE,_xlfn._xlws.FILTER('5. Données salariales brutes'!$A$2:$A$1297,('5. Données salariales brutes'!$C$2:$C$1297 &gt;'5. Données salariales brutes'!E348)*('5. Données salariales brutes'!$C$2:$C$1297 &lt;'5. Données salariales brutes'!C348),"No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349" spans="1:3" ht="270" x14ac:dyDescent="0.25">
      <c r="A349" s="61" t="str">
        <f>'5. Données salariales brutes'!A349</f>
        <v>ED-EST-04 Ontario (EE 9)</v>
      </c>
      <c r="B349" s="130" t="str" cm="1">
        <f t="array" ref="B349">_xlfn.TEXTJOIN(", ", TRUE, _xlfn._xlws.FILTER('5. Données salariales brutes'!$A$2:$A$1297, ('5. Données salariales brutes'!$C$2:$C$1297 &lt; '5. Données salariales brutes'!D349) * ('5. Données salariales brutes'!$C$2:$C$1297 &gt;= '5. Données salariales brutes'!C349) * ('5. Données salariales brutes'!$A$2:$A$1297 &lt;&gt; '5. Données salariales brutes'!A349), "No matches"))</f>
        <v>AR-02, CT-FIN-01 , CT-EAV-01 , CT-IAU-01 , CX-1, DD-08, EC-04, ED-EDS-01, ED-EST-03 (EE 8), ED-EST-04 (EE 5), ED-EST-05 (EE 3), ED-EST-05 (EE 4), ED-EST-06 (EE 2), ED-EST-05 Maritimes (EE 9), ED-EST-05 Maritimes (EE 10), ED-EST-06 Maritimes (EE 8),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v>
      </c>
      <c r="C349" s="129" t="str" cm="1">
        <f t="array" ref="C349">_xlfn.TEXTJOIN(", ",TRUE,_xlfn._xlws.FILTER('5. Données salariales brutes'!$A$2:$A$1297,('5. Données salariales brutes'!$C$2:$C$1297 &gt;'5. Données salariales brutes'!E349)*('5. Données salariales brutes'!$C$2:$C$1297 &lt;'5. Données salariales brutes'!C349),"No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UT-1, WP-03</v>
      </c>
    </row>
    <row r="350" spans="1:3" ht="255" x14ac:dyDescent="0.25">
      <c r="A350" s="61" t="str">
        <f>'5. Données salariales brutes'!A350</f>
        <v>ED-EST-04 Ontario (EE 10)</v>
      </c>
      <c r="B350" s="130" t="str" cm="1">
        <f t="array" ref="B350">_xlfn.TEXTJOIN(", ", TRUE, _xlfn._xlws.FILTER('5. Données salariales brutes'!$A$2:$A$1297, ('5. Données salariales brutes'!$C$2:$C$1297 &lt; '5. Données salariales brutes'!D350) * ('5. Données salariales brutes'!$C$2:$C$1297 &gt;= '5. Données salariales brutes'!C350) * ('5. Données salariales brutes'!$A$2:$A$1297 &lt;&gt; '5. Données salariales brutes'!A350), "No matches"))</f>
        <v>AG-02, AI-02, BI-02, CH-02, CX-1, DD-08, DD-09, EC-04, ED-EST-03 (EE 8), ED-EST-03 (EE 9), ED-EST-04 (EE 6), ED-EST-05 (EE 4), ED-EST-06 (EE 3), ED-EST-05 Maritimes (EE 10), ED-EST-06 Maritimes (EE 9), ED-EST-06 Québec (EE 10), ED-EST-06 Québec (EE 11), ED-EST-05 Ontario (EE 10), ED-EST-06 Ontario (EE 7), ED-EST-04 Manitoba (EE 9), ED-EST-05 Manitoba (EE 7), ED-EST-05 Manitoba (EE 8), ED-EST-06 Manitoba (EE 6),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GT-05, HP-05, HS-PHS-10, MA-03, ND-HME-1, PC-02, PE-03, PO-IMA-03, PO-LES-TO-03, PO-LES-IM-03, PO-TCO-03, PR(S)-03, SO-FLP-03, SO-MAO-03, SO-MAO-04, SO-RAD-02, SR-E (Groupe salarial 5), SR-E (Groupe salarial 6), TI-06, TI-05 Aviation, TR-02</v>
      </c>
      <c r="C350" s="129" t="str" cm="1">
        <f t="array" ref="C350">_xlfn.TEXTJOIN(", ",TRUE,_xlfn._xlws.FILTER('5. Données salariales brutes'!$A$2:$A$1297,('5. Données salariales brutes'!$C$2:$C$1297 &gt;'5. Données salariales brutes'!E350)*('5. Données salariales brutes'!$C$2:$C$1297 &lt;'5. Données salariales brutes'!C350),"No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GL-SMW-12, GL-VHE-12, GL-VHE-13, GL-WOW-14, GS-10, GS-11, HP-04, HR-02, HS-HDO-09, HS-HDO-10, HS-PHS-09, LS-02, MT-02, NU-CHN-1, NU-HOS-1, PE-02, PI-05-CGC, PR(S)-02, RO-04, SE-RES-1, SG-PAT-02, SO-FLP-02, SO-MAO-02, SO-RAD-01, SR-E (Groupe salarial 4 MDO-5), SR-W (Groupe salarial 8), SR-W (Groupe salarial 11), SW-SCW-02, SW-CHA-02, TI-05, UT-1</v>
      </c>
    </row>
    <row r="351" spans="1:3" ht="270" x14ac:dyDescent="0.25">
      <c r="A351" s="61" t="str">
        <f>'5. Données salariales brutes'!A351</f>
        <v>ED-EST-05 Ontario (EE 1)</v>
      </c>
      <c r="B351" s="130" t="str" cm="1">
        <f t="array" ref="B351">_xlfn.TEXTJOIN(", ", TRUE, _xlfn._xlws.FILTER('5. Données salariales brutes'!$A$2:$A$1297, ('5. Données salariales brutes'!$C$2:$C$1297 &lt; '5. Données salariales brutes'!D351) * ('5. Données salariales brutes'!$C$2:$C$1297 &gt;= '5. Données salariales brutes'!C351) * ('5. Données salariales brutes'!$A$2:$A$1297 &lt;&gt; '5. Données salariales brutes'!A351),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APD-8</v>
      </c>
      <c r="C351" s="129" t="str" cm="1">
        <f t="array" ref="C351">_xlfn.TEXTJOIN(", ",TRUE,_xlfn._xlws.FILTER('5. Données salariales brutes'!$A$2:$A$1297,('5. Données salariales brutes'!$C$2:$C$1297 &gt;'5. Données salariales brutes'!E351)*('5. Données salariales brutes'!$C$2:$C$1297 &lt;'5. Données salariales brutes'!C351),"No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ED-LAT-01 (EE 7), ED-LAT-02 (EE 3), ED-LAT-03 (EE 1), ED-LAT-03 (EE 2), EG-01, GL-AMW-6, GL-ELE -8, GL-GHW-3, GL-GHW-4, GL-MAM-5, GL-MAN-4, GL-MAN-5, GL-MDO-6, GL-MDO-7, GL-MOC-5, GL-MOC-6, GL-PRW-00, GL-PRW-5, GT-02, HP-01, HS-HDO-03, HS-HDO-04, HS-PHS-04,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352" spans="1:3" ht="285" x14ac:dyDescent="0.25">
      <c r="A352" s="61" t="str">
        <f>'5. Données salariales brutes'!A352</f>
        <v>ED-EST-05 Ontario (EE 2)</v>
      </c>
      <c r="B352" s="130" t="str" cm="1">
        <f t="array" ref="B352">_xlfn.TEXTJOIN(", ", TRUE, _xlfn._xlws.FILTER('5. Données salariales brutes'!$A$2:$A$1297, ('5. Données salariales brutes'!$C$2:$C$1297 &lt; '5. Données salariales brutes'!D352) * ('5. Données salariales brutes'!$C$2:$C$1297 &gt;= '5. Données salariales brutes'!C352) * ('5. Données salariales brutes'!$A$2:$A$1297 &lt;&gt; '5. Données salariales brutes'!A352), "No matches"))</f>
        <v>AR-01, AS-02,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352" s="129" t="str" cm="1">
        <f t="array" ref="C352">_xlfn.TEXTJOIN(", ",TRUE,_xlfn._xlws.FILTER('5. Données salariales brutes'!$A$2:$A$1297,('5. Données salariales brutes'!$C$2:$C$1297 &gt;'5. Données salariales brutes'!E352)*('5. Données salariales brutes'!$C$2:$C$1297 &lt;'5. Données salariales brutes'!C352),"No matches"))</f>
        <v>AS-01, CM-06, CR-05, DA-CON-4, DA-PRO-5, DD-04,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SC-3 (utilisation de matériel et métier spécialisés), SR-W (Groupe salarial 2), SR-W (Groupe salarial 9) APC-6, SR-W (Groupe salarial 9) APD-7</v>
      </c>
    </row>
    <row r="353" spans="1:3" ht="300" x14ac:dyDescent="0.25">
      <c r="A353" s="61" t="str">
        <f>'5. Données salariales brutes'!A353</f>
        <v>ED-EST-05 Ontario (EE 3)</v>
      </c>
      <c r="B353" s="130" t="str" cm="1">
        <f t="array" ref="B353">_xlfn.TEXTJOIN(", ", TRUE, _xlfn._xlws.FILTER('5. Données salariales brutes'!$A$2:$A$1297, ('5. Données salariales brutes'!$C$2:$C$1297 &lt; '5. Données salariales brutes'!D353) * ('5. Données salariales brutes'!$C$2:$C$1297 &gt;= '5. Données salariales brutes'!C353) * ('5. Données salariales brutes'!$A$2:$A$1297 &lt;&gt; '5. Données salariales brutes'!A353), "No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EL-02, EN-ENG-01, FR - Recruitment, GL-AIM-10, GL-AMW-10, GL-AMW-11, GL-COI-00, GL-EIM-00, GL-ELE -12, GL-ELE -13, GL-GHW-8, GL-INM-11,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353" s="129" t="str" cm="1">
        <f t="array" ref="C353">_xlfn.TEXTJOIN(", ",TRUE,_xlfn._xlws.FILTER('5. Données salariales brutes'!$A$2:$A$1297,('5. Données salariales brutes'!$C$2:$C$1297 &gt;'5. Données salariales brutes'!E353)*('5. Données salariales brutes'!$C$2:$C$1297 &lt;'5. Données salariales brutes'!C353),"No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GL-MAM-8,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row>
    <row r="354" spans="1:3" ht="315" x14ac:dyDescent="0.25">
      <c r="A354" s="61" t="str">
        <f>'5. Données salariales brutes'!A354</f>
        <v>ED-EST-05 Ontario (EE 4)</v>
      </c>
      <c r="B354" s="130" t="str" cm="1">
        <f t="array" ref="B354">_xlfn.TEXTJOIN(", ", TRUE, _xlfn._xlws.FILTER('5. Données salariales brutes'!$A$2:$A$1297, ('5. Données salariales brutes'!$C$2:$C$1297 &lt; '5. Données salariales brutes'!D354) * ('5. Données salariales brutes'!$C$2:$C$1297 &gt;= '5. Données salariales brutes'!C354) * ('5. Données salariales brutes'!$A$2:$A$1297 &lt;&gt; '5. Données salariales brutes'!A354), "No matches"))</f>
        <v>AS-03, DA-PRO-6,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TI-04, WP-02</v>
      </c>
      <c r="C354" s="129" t="str" cm="1">
        <f t="array" ref="C354">_xlfn.TEXTJOIN(", ",TRUE,_xlfn._xlws.FILTER('5. Données salariales brutes'!$A$2:$A$1297,('5. Données salariales brutes'!$C$2:$C$1297 &gt;'5. Données salariales brutes'!E354)*('5. Données salariales brutes'!$C$2:$C$1297 &lt;'5. Données salariales brutes'!C354),"No matches"))</f>
        <v>AS-02, CM-07, CO-DEV/PER, CR-06, DA-CON-6, DD-05,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GL-MOC-10, GL-MST-11, GL-MST-12, GL-PCF-7, GL-PIP-00, GL-PRW-8, GL-PRW-9, GL-VHE-00, GL-WOW-9, GS-07, GT-03, HP-02, HS-HDO-05, HS-HDO-06, HS-PHS-05, HS-PHS-06, IS-02 , MT-01, OM-02,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355" spans="1:3" ht="300" x14ac:dyDescent="0.25">
      <c r="A355" s="61" t="str">
        <f>'5. Données salariales brutes'!A355</f>
        <v>ED-EST-05 Ontario (EE 5)</v>
      </c>
      <c r="B355" s="130" t="str" cm="1">
        <f t="array" ref="B355">_xlfn.TEXTJOIN(", ", TRUE, _xlfn._xlws.FILTER('5. Données salariales brutes'!$A$2:$A$1297, ('5. Données salariales brutes'!$C$2:$C$1297 &lt; '5. Données salariales brutes'!D355) * ('5. Données salariales brutes'!$C$2:$C$1297 &gt;= '5. Données salariales brutes'!C355) * ('5. Données salariales brutes'!$A$2:$A$1297 &lt;&gt; '5. Données salariales brutes'!A355),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355" s="129" t="str" cm="1">
        <f t="array" ref="C355">_xlfn.TEXTJOIN(", ",TRUE,_xlfn._xlws.FILTER('5. Données salariales brutes'!$A$2:$A$1297,('5. Données salariales brutes'!$C$2:$C$1297 &gt;'5. Données salariales brutes'!E355)*('5. Données salariales brutes'!$C$2:$C$1297 &lt;'5. Données salariales brutes'!C355),"No matches"))</f>
        <v>AS-03, CR-06, DA-PRO-6, DD-05, DS-1, EC-02, ED-EST-01 (EE 7) , ED-EST-02 (EE 6) , ED-EST-03 (EE 3), ED-EST-03 (EE 4), ED-EST-04 (EE 1), ED-EST-04 Maritimes (EE 7), ED-EST-04 Maritimes (EE 8),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GL-INM-11, GL-INM-12, GL-MAM-9, GL-MAM-10, GL-MAN-9, GL-MAN-10, GL-MDO-11, GL-MDO-12,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356" spans="1:3" ht="285" x14ac:dyDescent="0.25">
      <c r="A356" s="61" t="str">
        <f>'5. Données salariales brutes'!A356</f>
        <v>ED-EST-05 Ontario (EE 6)</v>
      </c>
      <c r="B356" s="130" t="str" cm="1">
        <f t="array" ref="B356">_xlfn.TEXTJOIN(", ", TRUE, _xlfn._xlws.FILTER('5. Données salariales brutes'!$A$2:$A$1297, ('5. Données salariales brutes'!$C$2:$C$1297 &lt; '5. Données salariales brutes'!D356) * ('5. Données salariales brutes'!$C$2:$C$1297 &gt;= '5. Données salariales brutes'!C356) * ('5. Données salariales brutes'!$A$2:$A$1297 &lt;&gt; '5. Données salariales brutes'!A356),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356" s="129" t="str" cm="1">
        <f t="array" ref="C356">_xlfn.TEXTJOIN(", ",TRUE,_xlfn._xlws.FILTER('5. Données salariales brutes'!$A$2:$A$1297,('5. Données salariales brutes'!$C$2:$C$1297 &gt;'5. Données salariales brutes'!E356)*('5. Données salariales brutes'!$C$2:$C$1297 &lt;'5. Données salariales brutes'!C356),"No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row>
    <row r="357" spans="1:3" ht="270" x14ac:dyDescent="0.25">
      <c r="A357" s="61" t="str">
        <f>'5. Données salariales brutes'!A357</f>
        <v>ED-EST-05 Ontario (EE 7)</v>
      </c>
      <c r="B357" s="130" t="str" cm="1">
        <f t="array" ref="B357">_xlfn.TEXTJOIN(", ", TRUE, _xlfn._xlws.FILTER('5. Données salariales brutes'!$A$2:$A$1297, ('5. Données salariales brutes'!$C$2:$C$1297 &lt; '5. Données salariales brutes'!D357) * ('5. Données salariales brutes'!$C$2:$C$1297 &gt;= '5. Données salariales brutes'!C357) * ('5. Données salariales brutes'!$A$2:$A$1297 &lt;&gt; '5. Données salariales brutes'!A357), "No matches"))</f>
        <v>AI-01, AR-02, CO-01,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OM-03, PE-02, PG-03, PR(S)-02, SC-7 (utilisation de matériel et métier spécialisés), SE-RES-1, SG-PAT-02, SG-SRE-02, SO-FLP-02, SO-MAO-02, SO-RAD-01, SR-W (Groupe salarial 8), SW-SCW-02, TI-05, UT-1, WP-03</v>
      </c>
      <c r="C357" s="129" t="str" cm="1">
        <f t="array" ref="C357">_xlfn.TEXTJOIN(", ",TRUE,_xlfn._xlws.FILTER('5. Données salariales brutes'!$A$2:$A$1297,('5. Données salariales brutes'!$C$2:$C$1297 &gt;'5. Données salariales brutes'!E357)*('5. Données salariales brutes'!$C$2:$C$1297 &lt;'5. Données salariales brutes'!C357),"No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SO-MAO-01, SR-E (Groupe salarial 3 MDO-4), SR-E (APA), SR-E (APB), SR-W (Groupe salarial 6), SR-W (Groupe salarial 7), SW-SCW-01</v>
      </c>
    </row>
    <row r="358" spans="1:3" ht="270" x14ac:dyDescent="0.25">
      <c r="A358" s="61" t="str">
        <f>'5. Données salariales brutes'!A358</f>
        <v>ED-EST-05 Ontario (EE 8)</v>
      </c>
      <c r="B358" s="130" t="str" cm="1">
        <f t="array" ref="B358">_xlfn.TEXTJOIN(", ", TRUE, _xlfn._xlws.FILTER('5. Données salariales brutes'!$A$2:$A$1297, ('5. Données salariales brutes'!$C$2:$C$1297 &lt; '5. Données salariales brutes'!D358) * ('5. Données salariales brutes'!$C$2:$C$1297 &gt;= '5. Données salariales brutes'!C358) * ('5. Données salariales brutes'!$A$2:$A$1297 &lt;&gt; '5. Données salariales brutes'!A358),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GL-VHE-12, GL-VHE-13, GS-11, GT-05, HP-05, HR-02, HS-HDO-10, HS-PHS-09, LS-02, MT-02, NU-CHN-1, NU-HOS-1, PI-05-CGC, PO-IMA-03, PO-LES-TO-03, PO-LES-IM-03, PO-TCO-03, RO-04, SE-RES-1, SO-FLP-02, SO-MAO-03, SO-RAD-01, SR-E (Groupe salarial 4 MDO-5), SR-W (Groupe salarial 11), SW-CHA-02, TR-02, UT-1</v>
      </c>
      <c r="C358" s="129" t="str" cm="1">
        <f t="array" ref="C358">_xlfn.TEXTJOIN(", ",TRUE,_xlfn._xlws.FILTER('5. Données salariales brutes'!$A$2:$A$1297,('5. Données salariales brutes'!$C$2:$C$1297 &gt;'5. Données salariales brutes'!E358)*('5. Données salariales brutes'!$C$2:$C$1297 &lt;'5. Données salariales brutes'!C358),"No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SR-W (Groupe salarial 8), SW-SCW-02, TI-05, WP-03</v>
      </c>
    </row>
    <row r="359" spans="1:3" ht="255" x14ac:dyDescent="0.25">
      <c r="A359" s="61" t="str">
        <f>'5. Données salariales brutes'!A359</f>
        <v>ED-EST-05 Ontario (EE 9)</v>
      </c>
      <c r="B359" s="130" t="str" cm="1">
        <f t="array" ref="B359">_xlfn.TEXTJOIN(", ", TRUE, _xlfn._xlws.FILTER('5. Données salariales brutes'!$A$2:$A$1297, ('5. Données salariales brutes'!$C$2:$C$1297 &lt; '5. Données salariales brutes'!D359) * ('5. Données salariales brutes'!$C$2:$C$1297 &gt;= '5. Données salariales brutes'!C359) * ('5. Données salariales brutes'!$A$2:$A$1297 &lt;&gt; '5. Données salariales brutes'!A359), "No matches"))</f>
        <v>AG-02, AI-02, BI-02, CH-02, CX-1, DD-08, DD-09, EC-04, ED-EST-03 (EE 8), ED-EST-03 (EE 9), ED-EST-04 (EE 6), ED-EST-05 (EE 4), ED-EST-06 (EE 3), ED-EST-05 Maritimes (EE 10), ED-EST-06 Maritimes (EE 9), ED-EST-06 Québec (EE 10), ED-EST-06 Québec (EE 11), ED-EST-04 Ontario (EE 10),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PC-02, PE-03, PO-IMA-03, PO-LES-TO-03, PO-LES-IM-03, PO-TCO-03, PR(S)-03, SO-FLP-03, SO-MAO-03, SO-RAD-02, SR-E (Groupe salarial 5), SR-E (Groupe salarial 6), TI-05 Aviation, TR-02</v>
      </c>
      <c r="C359" s="129" t="str" cm="1">
        <f t="array" ref="C359">_xlfn.TEXTJOIN(", ",TRUE,_xlfn._xlws.FILTER('5. Données salariales brutes'!$A$2:$A$1297,('5. Données salariales brutes'!$C$2:$C$1297 &gt;'5. Données salariales brutes'!E359)*('5. Données salariales brutes'!$C$2:$C$1297 &lt;'5. Données salariales brutes'!C359),"No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9), ED-LAT-04 (EE 10), ED-LAT-04 (EE 11), EG-04, EL-04, EN-ENG-02, EN-SUR-01, GL-COI-12, GL-COI-13, GL-EIM-12, GL-EIM-13, GL-MAM-14, GL-MAN-14, GL-PCF-12, GL-PCF-13, GL-PIP-12, GL-PIP-13, GL-PRW-14, GL-SMW-11, GL-VHE-12, GL-VHE-13, GL-WOW-14, GS-10, GS-11, HP-04, HR-02, HS-HDO-09, HS-HDO-10, HS-PHS-09, LS-02, MT-02, NU-CHN-1, NU-HOS-1, PE-02, PI-05-CGC, PR(S)-02, RO-04, SC-7 (utilisation de matériel et métier spécialisés), SE-RES-1, SG-PAT-02, SO-FLP-02, SO-MAO-02, SO-RAD-01, SR-E (Groupe salarial 4 MDO-5), SR-W (Groupe salarial 8), SR-W (Groupe salarial 11), SW-SCW-02, SW-CHA-02, TI-05, UT-1</v>
      </c>
    </row>
    <row r="360" spans="1:3" ht="225" x14ac:dyDescent="0.25">
      <c r="A360" s="61" t="str">
        <f>'5. Données salariales brutes'!A360</f>
        <v>ED-EST-05 Ontario (EE 10)</v>
      </c>
      <c r="B360" s="130" t="str" cm="1">
        <f t="array" ref="B360">_xlfn.TEXTJOIN(", ", TRUE, _xlfn._xlws.FILTER('5. Données salariales brutes'!$A$2:$A$1297, ('5. Données salariales brutes'!$C$2:$C$1297 &lt; '5. Données salariales brutes'!D360) * ('5. Données salariales brutes'!$C$2:$C$1297 &gt;= '5. Données salariales brutes'!C360) * ('5. Données salariales brutes'!$A$2:$A$1297 &lt;&gt; '5. Données salariales brutes'!A360), "No matches"))</f>
        <v>AG-02, AI-02, AS-05, BI-02, CH-02, CX-2, DD-09, ED-EDS-02, ED-EST-03 (EE 9), ED-EST-04 (EE 7), ED-EST-05 (EE 5), ED-EST-06 (EE 3), ED-EST-06 (EE 4), ED-EST-06 Maritimes (EE 10), ED-EST-06 Québec (EE 11), ED-EST-06 Québec (EE 12), ED-EST-06 Ontario (EE 7), ED-EST-06 Ontario (EE 8), ED-EST-04 Manitoba (EE 10), ED-EST-05 Manitoba (EE 8), ED-EST-05 Manitoba (EE 9), ED-EST-06 Manitoba (EE 7),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GL-SMW-13, GL-SMW-14, GS-13, HP-06, HR-03, HS-PHS-10, IS-04 , LP-00,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c r="C360" s="129" t="str" cm="1">
        <f t="array" ref="C360">_xlfn.TEXTJOIN(", ",TRUE,_xlfn._xlws.FILTER('5. Données salariales brutes'!$A$2:$A$1297,('5. Données salariales brutes'!$C$2:$C$1297 &gt;'5. Données salariales brutes'!E360)*('5. Données salariales brutes'!$C$2:$C$1297 &lt;'5. Données salariales brutes'!C360),"No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ED-EST-05 Saskatchewan (EE 9),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MA-03, MT-02, NU-CHN-1, NU-HOS-1, PI-05-CGC, PO-IMA-03, PO-LES-TO-03, PO-LES-IM-03, PO-TCO-03, RO-04, SO-FLP-02, SO-MAO-03, SO-RAD-02, SR-E (Groupe salarial 4 MDO-5), SR-E (Groupe salarial 5), SR-W (Groupe salarial 11), SW-CHA-02, TI-05 Aviation, TR-02</v>
      </c>
    </row>
    <row r="361" spans="1:3" ht="330" x14ac:dyDescent="0.25">
      <c r="A361" s="61" t="str">
        <f>'5. Données salariales brutes'!A361</f>
        <v>ED-EST-06 Ontario (EE 1)</v>
      </c>
      <c r="B361" s="130" t="str" cm="1">
        <f t="array" ref="B361">_xlfn.TEXTJOIN(", ", TRUE, _xlfn._xlws.FILTER('5. Données salariales brutes'!$A$2:$A$1297, ('5. Données salariales brutes'!$C$2:$C$1297 &lt; '5. Données salariales brutes'!D361) * ('5. Données salariales brutes'!$C$2:$C$1297 &gt;= '5. Données salariales brutes'!C361) * ('5. Données salariales brutes'!$A$2:$A$1297 &lt;&gt; '5. Données salariales brutes'!A361), "No matches"))</f>
        <v>AS-02, CM-07, CO-DEV/PER, CR-06, DA-CON-6, ED-EST-01 (EE 6), ED-EST-02 (EE 4), ED-EST-02 (EE 5) , ED-EST-03 (EE 2), ED-EST-03 (EE 3), ED-EST-04 Maritimes (EE 6), ED-EST-05 Maritimes (EE 4),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361" s="129" t="str" cm="1">
        <f t="array" ref="C361">_xlfn.TEXTJOIN(", ",TRUE,_xlfn._xlws.FILTER('5. Données salariales brutes'!$A$2:$A$1297,('5. Données salariales brutes'!$C$2:$C$1297 &gt;'5. Données salariales brutes'!E361)*('5. Données salariales brutes'!$C$2:$C$1297 &lt;'5. Données salariales brutes'!C361),"No matches"))</f>
        <v>AR-01, AS-01, CM-06, DA-CON-5, DA-PRO-5, DD-04, EC-01, ED-EST-01 (EE 4), ED-EST-01 (EE 5), ED-EST-02 (EE 3) , ED-EST-03 (EE 1), ED-EST-03 Maritimes (EE 8),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362" spans="1:3" ht="345" x14ac:dyDescent="0.25">
      <c r="A362" s="61" t="str">
        <f>'5. Données salariales brutes'!A362</f>
        <v>ED-EST-06 Ontario (EE 2)</v>
      </c>
      <c r="B362" s="130" t="str" cm="1">
        <f t="array" ref="B362">_xlfn.TEXTJOIN(", ", TRUE, _xlfn._xlws.FILTER('5. Données salariales brutes'!$A$2:$A$1297, ('5. Données salariales brutes'!$C$2:$C$1297 &lt; '5. Données salariales brutes'!D362) * ('5. Données salariales brutes'!$C$2:$C$1297 &gt;= '5. Données salariales brutes'!C362) * ('5. Données salariales brutes'!$A$2:$A$1297 &lt;&gt; '5. Données salariales brutes'!A362),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FR - Recruitment,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c r="C362" s="129" t="str" cm="1">
        <f t="array" ref="C362">_xlfn.TEXTJOIN(", ",TRUE,_xlfn._xlws.FILTER('5. Données salariales brutes'!$A$2:$A$1297,('5. Données salariales brutes'!$C$2:$C$1297 &gt;'5. Données salariales brutes'!E362)*('5. Données salariales brutes'!$C$2:$C$1297 &lt;'5. Données salariales brutes'!C362),"No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GL-AIM-9, GL-AIM-10,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row>
    <row r="363" spans="1:3" ht="300" x14ac:dyDescent="0.25">
      <c r="A363" s="61" t="str">
        <f>'5. Données salariales brutes'!A363</f>
        <v>ED-EST-06 Ontario (EE 3)</v>
      </c>
      <c r="B363" s="130" t="str" cm="1">
        <f t="array" ref="B363">_xlfn.TEXTJOIN(", ", TRUE, _xlfn._xlws.FILTER('5. Données salariales brutes'!$A$2:$A$1297, ('5. Données salariales brutes'!$C$2:$C$1297 &lt; '5. Données salariales brutes'!D363) * ('5. Données salariales brutes'!$C$2:$C$1297 &gt;= '5. Données salariales brutes'!C363) * ('5. Données salariales brutes'!$A$2:$A$1297 &lt;&gt; '5. Données salariales brutes'!A363),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4), ED-EST-04 Manitoba (EE 5), ED-EST-05 Manitoba (EE 3),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363" s="129" t="str" cm="1">
        <f t="array" ref="C363">_xlfn.TEXTJOIN(", ",TRUE,_xlfn._xlws.FILTER('5. Données salariales brutes'!$A$2:$A$1297,('5. Données salariales brutes'!$C$2:$C$1297 &gt;'5. Données salariales brutes'!E363)*('5. Données salariales brutes'!$C$2:$C$1297 &lt;'5. Données salariales brutes'!C363),"No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4),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4), SR-W (Groupe salarial 9) APC-8, SR-W (Groupe salarial 9) APD-10, ST-COR-2, TI-04, WP-02</v>
      </c>
    </row>
    <row r="364" spans="1:3" ht="300" x14ac:dyDescent="0.25">
      <c r="A364" s="61" t="str">
        <f>'5. Données salariales brutes'!A364</f>
        <v>ED-EST-06 Ontario (EE 4)</v>
      </c>
      <c r="B364" s="130" t="str" cm="1">
        <f t="array" ref="B364">_xlfn.TEXTJOIN(", ", TRUE, _xlfn._xlws.FILTER('5. Données salariales brutes'!$A$2:$A$1297, ('5. Données salariales brutes'!$C$2:$C$1297 &lt; '5. Données salariales brutes'!D364) * ('5. Données salariales brutes'!$C$2:$C$1297 &gt;= '5. Données salariales brutes'!C364) * ('5. Données salariales brutes'!$A$2:$A$1297 &lt;&gt; '5. Données salariales brutes'!A364), "No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GL-MDO-14, GL-MOC-13, GL-MOC-14, GL-PCF-11, GL-PIP-11, GL-PIP-12, GL-PRW-13, GL-SMW-10, GL-VHE-11, GL-WOW-13, GS-10, HP-04, HS-HDO-09, HS-PHS-08, IS-03 , IT-01, LS-01, OM-03, PE-02, PG-03, PM-04 , PO-IMA-02, PO-LES-TO-02, PO-LES-IM-02, PO-TCO-02, PR(S)-02, RO-03, SC-7 (utilisation de matériel et métier spécialisés), SG-PAT-02, SG-SRE-02, SO-FLP-01, SR-E (APA), SR-E (APB), SR-W (Groupe salarial 7), SW-SCW-02, TI-05, WP-03</v>
      </c>
      <c r="C364" s="129" t="str" cm="1">
        <f t="array" ref="C364">_xlfn.TEXTJOIN(", ",TRUE,_xlfn._xlws.FILTER('5. Données salariales brutes'!$A$2:$A$1297,('5. Données salariales brutes'!$C$2:$C$1297 &gt;'5. Données salariales brutes'!E364)*('5. Données salariales brutes'!$C$2:$C$1297 &lt;'5. Données salariales brutes'!C364),"No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ED-EST-04 Colombie-Britannique (EE 7), ED-EST-05 Colombie-Britannique (EE 4), ED-EST-05 Colombie-Britannique (EE 5), ED-EST-06 Colombie-Britannique (EE 3), ED-LAT-02 (EE 9), ED-LAT-02 (EE 10), ED-LAT-02 (EE 11), ED-LAT-03 (EE 8), ED-LAT-03 (EE 9), ED-LAT-04 (EE 6), ED-LAT-04 (EE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PC-01, PI-04-CGC, PS-1, SC-5 (utilisation de matériel et métier spécialisés), SC-6 (utilisation de matériel et métier spécialisés), SO-MAO-01, SR-E (Groupe salarial 3 MDO-4), SR-W (Groupe salarial 4), SR-W (Groupe salarial 5), SR-W (Groupe salarial 6), SW-SCW-01, SW-CHA-01</v>
      </c>
    </row>
    <row r="365" spans="1:3" ht="300" x14ac:dyDescent="0.25">
      <c r="A365" s="61" t="str">
        <f>'5. Données salariales brutes'!A365</f>
        <v>ED-EST-06 Ontario (EE 5)</v>
      </c>
      <c r="B365" s="130" t="str" cm="1">
        <f t="array" ref="B365">_xlfn.TEXTJOIN(", ", TRUE, _xlfn._xlws.FILTER('5. Données salariales brutes'!$A$2:$A$1297, ('5. Données salariales brutes'!$C$2:$C$1297 &lt; '5. Données salariales brutes'!D365) * ('5. Données salariales brutes'!$C$2:$C$1297 &gt;= '5. Données salariales brutes'!C365) * ('5. Données salariales brutes'!$A$2:$A$1297 &lt;&gt; '5. Données salariales brutes'!A365),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ED-EST-06 Manitoba (EE 5),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SO-RAD-01, SR-E (Groupe salarial 4 MDO-5), SR-W (Groupe salarial 8), SR-W (Groupe salarial 11), SW-SCW-02, SW-CHA-02, UT-1</v>
      </c>
      <c r="C365" s="129" t="str" cm="1">
        <f t="array" ref="C365">_xlfn.TEXTJOIN(", ",TRUE,_xlfn._xlws.FILTER('5. Données salariales brutes'!$A$2:$A$1297,('5. Données salariales brutes'!$C$2:$C$1297 &gt;'5. Données salariales brutes'!E365)*('5. Données salariales brutes'!$C$2:$C$1297 &lt;'5. Données salariales brutes'!C365),"No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ED-EST-06 Québec (EE 8), ED-EST-03 Ontario (EE 10), ED-EST-04 Ontario (EE 7), ED-EST-04 Ontario (EE 8), ED-EST-05 Ontario (EE 6), ED-EST-05 Ontario (EE 7), ED-EST-06 Ontario (EE 4),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366" spans="1:3" ht="240" x14ac:dyDescent="0.25">
      <c r="A366" s="61" t="str">
        <f>'5. Données salariales brutes'!A366</f>
        <v>ED-EST-06 Ontario (EE 6)</v>
      </c>
      <c r="B366" s="130" t="str" cm="1">
        <f t="array" ref="B366">_xlfn.TEXTJOIN(", ", TRUE, _xlfn._xlws.FILTER('5. Données salariales brutes'!$A$2:$A$1297, ('5. Données salariales brutes'!$C$2:$C$1297 &lt; '5. Données salariales brutes'!D366) * ('5. Données salariales brutes'!$C$2:$C$1297 &gt;= '5. Données salariales brutes'!C366) * ('5. Données salariales brutes'!$A$2:$A$1297 &lt;&gt; '5. Données salariales brutes'!A366), "No matches"))</f>
        <v>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EG-05, EL-05, FO-01, FR-1, GL-COI-14, GL-EIM-13, GL-EIM-14, GL-PCF-13, GL-PCF-14, GL-PIP-14, GL-SMW-12, GL-SMW-13, GL-VHE-13, GL-VHE-14, GS-12, GT-05, HP-05, HS-HDO-10, HS-PHS-09, HS-PHS-10, MA-03, PO-IMA-03, PO-LES-TO-03, PO-LES-IM-03, PO-TCO-03, RO-04, SO-MAO-03, SO-RAD-02, SR-E (Groupe salarial 4 MDO-5), SR-E (Groupe salarial 5), TI-05 Aviation, TR-02</v>
      </c>
      <c r="C366" s="129" t="str" cm="1">
        <f t="array" ref="C366">_xlfn.TEXTJOIN(", ",TRUE,_xlfn._xlws.FILTER('5. Données salariales brutes'!$A$2:$A$1297,('5. Données salariales brutes'!$C$2:$C$1297 &gt;'5. Données salariales brutes'!E366)*('5. Données salariales brutes'!$C$2:$C$1297 &lt;'5. Données salariales brutes'!C366),"No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GL-SMW-10, GL-SMW-11, GL-VHE-12, GL-WOW-14, GS-10, GS-11, HP-04, HR-02, HS-HDO-09, IT-01, LS-01, LS-02, MT-02, NU-CHN-1, NU-HOS-1, PE-02, PI-05-CGC, PR(S)-02, SC-7 (utilisation de matériel et métier spécialisés), SE-RES-1, SG-PAT-02, SG-SRE-02, SO-FLP-02, SO-MAO-02, SO-RAD-01, SR-W (Groupe salarial 8), SR-W (Groupe salarial 11), SW-SCW-02, SW-CHA-02, TI-05, UT-1, WP-03</v>
      </c>
    </row>
    <row r="367" spans="1:3" ht="225" x14ac:dyDescent="0.25">
      <c r="A367" s="61" t="str">
        <f>'5. Données salariales brutes'!A367</f>
        <v>ED-EST-06 Ontario (EE 7)</v>
      </c>
      <c r="B367" s="130" t="str" cm="1">
        <f t="array" ref="B367">_xlfn.TEXTJOIN(", ", TRUE, _xlfn._xlws.FILTER('5. Données salariales brutes'!$A$2:$A$1297, ('5. Données salariales brutes'!$C$2:$C$1297 &lt; '5. Données salariales brutes'!D367) * ('5. Données salariales brutes'!$C$2:$C$1297 &gt;= '5. Données salariales brutes'!C367) * ('5. Données salariales brutes'!$A$2:$A$1297 &lt;&gt; '5. Données salariales brutes'!A367), "No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GL-SMW-14, GS-13, HP-06, HR-03, HS-PHS-10, IS-04 ,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c r="C367" s="129" t="str" cm="1">
        <f t="array" ref="C367">_xlfn.TEXTJOIN(", ",TRUE,_xlfn._xlws.FILTER('5. Données salariales brutes'!$A$2:$A$1297,('5. Données salariales brutes'!$C$2:$C$1297 &gt;'5. Données salariales brutes'!E367)*('5. Données salariales brutes'!$C$2:$C$1297 &lt;'5. Données salariales brutes'!C367),"No matches"))</f>
        <v>AR-02, CT-FIN-01 , CX-1, DD-08, EC-04, ED-EST-03 (EE 8), ED-EST-04 (EE 5), ED-EST-04 (EE 6), ED-EST-05 (EE 3), ED-EST-05 (EE 4), ED-EST-06 (EE 2), ED-EST-06 (EE 3), ED-EST-05 Maritimes (EE 9), ED-EST-05 Maritimes (EE 10), ED-EST-06 Maritimes (EE 8), ED-EST-06 Maritimes (EE 9), ED-EST-05 Québec (EE 12), ED-EST-06 Québec (EE 9), ED-EST-06 Québec (EE 10), ED-EST-04 Ontario (EE 10), ED-EST-05 Ontario (EE 9), ED-EST-05 Ontario (EE 10), ED-EST-06 Ontario (EE 6), ED-EST-04 Manitoba (EE 8), ED-EST-04 Manitoba (EE 9), ED-EST-05 Manitoba (EE 7), ED-EST-06 Manitoba (EE 5), ED-EST-06 Manitoba (EE 6), ED-EST-04 Saskatchewan (EE 9), ED-EST-04 Saskatchewan (EE 10), ED-EST-05 Saskatchewan (EE 8), ED-EST-05 Saskatchewan (EE 9),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GL-PIP-13, GL-PIP-14, GL-SMW-12, GL-SMW-13, GL-VHE-13, GL-VHE-14, GS-11, GS-12, GT-05, HP-05, HR-02, HS-HDO-10, HS-PHS-09, MA-03, MT-02, NU-CHN-1, NU-HOS-1, PI-05-CGC, PO-IMA-03, PO-LES-TO-03, PO-LES-IM-03, PO-TCO-03, RO-04, SO-FLP-02, SO-MAO-03, SO-RAD-02, SR-E (Groupe salarial 4 MDO-5), SR-E (Groupe salarial 5), SR-W (Groupe salarial 11), SW-CHA-02, TI-05 Aviation, TR-02</v>
      </c>
    </row>
    <row r="368" spans="1:3" ht="195" x14ac:dyDescent="0.25">
      <c r="A368" s="61" t="str">
        <f>'5. Données salariales brutes'!A368</f>
        <v>ED-EST-06 Ontario (EE 8)</v>
      </c>
      <c r="B368" s="130" t="str" cm="1">
        <f t="array" ref="B368">_xlfn.TEXTJOIN(", ", TRUE, _xlfn._xlws.FILTER('5. Données salariales brutes'!$A$2:$A$1297, ('5. Données salariales brutes'!$C$2:$C$1297 &lt; '5. Données salariales brutes'!D368) * ('5. Données salariales brutes'!$C$2:$C$1297 &gt;= '5. Données salariales brutes'!C368) * ('5. Données salariales brutes'!$A$2:$A$1297 &lt;&gt; '5. Données salariales brutes'!A368), "No matches"))</f>
        <v>AS-05, CT-EAV-02 , CT-IAU-02, DS-3, ED-EDS-03, ED-EST-04 (EE 8), ED-EST-05 (EE 6), ED-EST-06 (EE 5), ED-EST-06 Québec (EE 12),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c r="C368" s="129" t="str" cm="1">
        <f t="array" ref="C368">_xlfn.TEXTJOIN(", ",TRUE,_xlfn._xlws.FILTER('5. Données salariales brutes'!$A$2:$A$1297,('5. Données salariales brutes'!$C$2:$C$1297 &gt;'5. Données salariales brutes'!E368)*('5. Données salariales brutes'!$C$2:$C$1297 &lt;'5. Données salariales brutes'!C368),"No matches"))</f>
        <v>AG-02, AI-02, BI-02, CH-02, CX-1, CX-2, DD-09, ED-EDS-02, ED-EST-03 (EE 9), ED-EST-04 (EE 6), ED-EST-04 (EE 7), ED-EST-05 (EE 4), ED-EST-05 (EE 5), ED-EST-06 (EE 3), ED-EST-06 (EE 4),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7), ED-EST-06 Colombie-Britannique (EE 8), ED-LAT-04 (EE 12), ED-LAT-04 (EE 13), EG-05, EL-05, EU-PEI-2, FB-3, FO-01, FR-1, FR-2, GL-EIM-14, GL-PCF-14, GL-SMW-13, GL-SMW-14, GL-VHE-14, GS-12, GS-13, HP-05, HP-06, HS-PHS-10, LP-00, MA-03, ND-DIT-1, ND-HME-1, OM-04, PC-02, PE-03, PI-06-CGC, PR(S)-03, SO-FLP-03, SO-MAO-04, SO-RAD-02, SO-RAD-03, SR-E (Groupe salarial 5), SR-E (Groupe salarial 6), SR-E (Groupe salarial 7), SR-E (Groupe salarial 8), SW-SCW-03, TI-06, TI-05 Aviation, TI-05 Marine, WP-04</v>
      </c>
    </row>
    <row r="369" spans="1:3" ht="180" x14ac:dyDescent="0.25">
      <c r="A369" s="61" t="str">
        <f>'5. Données salariales brutes'!A369</f>
        <v>ED-EST-06 Ontario (EE 9)</v>
      </c>
      <c r="B369" s="130" t="str" cm="1">
        <f t="array" ref="B369">_xlfn.TEXTJOIN(", ", TRUE, _xlfn._xlws.FILTER('5. Données salariales brutes'!$A$2:$A$1297, ('5. Données salariales brutes'!$C$2:$C$1297 &lt; '5. Données salariales brutes'!D369) * ('5. Données salariales brutes'!$C$2:$C$1297 &gt;= '5. Données salariales brutes'!C369) * ('5. Données salariales brutes'!$A$2:$A$1297 &lt;&gt; '5. Données salariales brutes'!A369), "No matches"))</f>
        <v>AR-03, CT-FIN-02 , CX-3, DS-3, ED-EDS-03, ED-EST-04 (EE 9), ED-EST-05 (EE 7), ED-EST-06 (EE 5), ED-EST-06 (EE 6), ED-EST-06 Ontario (EE 10), ED-EST-06 Manitoba (EE 9), ED-EST-06 Manitoba (EE 10), ED-EST-05 Colombie-Britannique (EE 11), ED-EST-06 Colombie-Britannique (EE 10), ED-EST-06 Colombie-Britannique (EE 11), EG-06, EL-06, FB-4, FR-3, HP-07, ND-DIT-2, ND-HME-2, NU-CHN-3, NU-HOS-3, OP-1, PE-04, PI-07-CGC, PR(S)-04, SG-PAT-03, SO-MAO-05, SO-MAO-06, SR-E (Groupe salarial 11), SR-E (Groupe salarial 12), SW-SCW-03 Travailleurs du service social clinique, SW-CHA-03, TI-07</v>
      </c>
      <c r="C369" s="129" t="str" cm="1">
        <f t="array" ref="C369">_xlfn.TEXTJOIN(", ",TRUE,_xlfn._xlws.FILTER('5. Données salariales brutes'!$A$2:$A$1297,('5. Données salariales brutes'!$C$2:$C$1297 &gt;'5. Données salariales brutes'!E369)*('5. Données salariales brutes'!$C$2:$C$1297 &lt;'5. Données salariales brutes'!C369),"No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8), ED-EST-06 Colombie-Britannique (EE 9), EU-PEI-2, FB-3, FR-2, FS-01, GL-SMW-14, GS-13, GT-06, HP-06, HR-03, IS-04 , IT-02, LS-03, LP-00, ND-ADV-1, ND-DIT-1, ND-HME-1, NU-CHN-2, NU-HOS-2, OM-04, PC-02, PE-03, PG-04, PI-06-CGC, PM-05 , PM-MCO-01, PO-LES-TO-04, PO-TCO-04, PS-2, PR(S)-03, RO-05,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370" spans="1:3" ht="120" x14ac:dyDescent="0.25">
      <c r="A370" s="61" t="str">
        <f>'5. Données salariales brutes'!A370</f>
        <v>ED-EST-06 Ontario (EE 10)</v>
      </c>
      <c r="B370" s="130" t="str" cm="1">
        <f t="array" ref="B370">_xlfn.TEXTJOIN(", ", TRUE, _xlfn._xlws.FILTER('5. Données salariales brutes'!$A$2:$A$1297, ('5. Données salariales brutes'!$C$2:$C$1297 &lt; '5. Données salariales brutes'!D370) * ('5. Données salariales brutes'!$C$2:$C$1297 &gt;= '5. Données salariales brutes'!C370) * ('5. Données salariales brutes'!$A$2:$A$1297 &lt;&gt; '5. Données salariales brutes'!A370), "No matches"))</f>
        <v>AI-03, AR-03, AS-06, CX-3, EC-05, ED-EDS-04, ED-EST-04 (EE 10), ED-EST-05 (EE 8), ED-EST-06 (EE 6), ED-EST-06 (EE 7), ED-EST-06 Manitoba (EE 10), ED-EST-06 Colombie-Britannique (EE 11), FO-02, FR-4, HP-07, IS-05 , LS-04, MA-04, MT-03, ND-HME-2, NU-CHN-4, NU-HOS-4, OM-05, OP-1, PE-04, PI-07-CGC, PR(S)-04, RO-06, SG-SRE-04, SO-FLP-05, SO-MAO-06, SO-MAO-07, SW-SCW-03 Travailleurs du service social clinique, TI-07, TI-06 Sécurité ferroviaire, TR-03, UT-2, WP-05</v>
      </c>
      <c r="C370" s="129" t="str" cm="1">
        <f t="array" ref="C370">_xlfn.TEXTJOIN(", ",TRUE,_xlfn._xlws.FILTER('5. Données salariales brutes'!$A$2:$A$1297,('5. Données salariales brutes'!$C$2:$C$1297 &gt;'5. Données salariales brutes'!E370)*('5. Données salariales brutes'!$C$2:$C$1297 &lt;'5. Données salariales brutes'!C370),"No matches"))</f>
        <v>CT-FIN-02 , CT-EAV-02 , CT-IAU-02, DS-3, ED-EDS-03, ED-EST-04 (EE 8), ED-EST-04 (EE 9), ED-EST-05 (EE 6), ED-EST-05 (EE 7),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ND-DIT-2, NU-CHN-2, NU-CHN-3, NU-HOS-2, NU-HOS-3, PG-04, PO-LES-TO-04, PO-TCO-04, PS-2, SG-PAT-03, SG-SRE-03, SO-FLP-04, SO-MAO-05, SR-E (Groupe salarial 10), SR-E (Groupe salarial 11), SR-E (Groupe salarial 12), SR-W (Groupe salarial 12), SW-SCW-02 Travailleurs du service social clinique, SW-CHA-03, VM-1</v>
      </c>
    </row>
    <row r="371" spans="1:3" ht="75" x14ac:dyDescent="0.25">
      <c r="A371" s="61" t="str">
        <f>'5. Données salariales brutes'!A371</f>
        <v>ED-EST-01 Manitoba (EE 1)</v>
      </c>
      <c r="B371" s="130" t="str" cm="1">
        <f t="array" ref="B371">_xlfn.TEXTJOIN(", ", TRUE, _xlfn._xlws.FILTER('5. Données salariales brutes'!$A$2:$A$1297, ('5. Données salariales brutes'!$C$2:$C$1297 &lt; '5. Données salariales brutes'!D371) * ('5. Données salariales brutes'!$C$2:$C$1297 &gt;= '5. Données salariales brutes'!C371) * ('5. Données salariales brutes'!$A$2:$A$1297 &lt;&gt; '5. Données salariales brutes'!A371), "No matches"))</f>
        <v>CR-02, DA-CON-1, DA-CON-2, DA-CON Niveau spécial C, ED-EST-01 Maritimes (EE 4), ED-EST-02 Maritimes (EE 3), ED-EST-01 Québec (EE 2), ED-EST-02 Québec (EE 1), ED-EST-01 Ontario (EE 1), ED-EST-01 Manitoba (EE 2), ED-EST-01 Saskatchewan (EE 3), ED-EST-01 Saskatchewan (EE 4), ED-EST-02 Saskatchewan (EE 1), ED-EST-01 Alberta (EE 3), ED-EST-02 Alberta (EE 1), ED-EST-01 Colombie-Britannique (EE 1), OE-CEO-3, OE-DEO-3, OE-MEO-3, SR-W (Groupe salarial 9) APC-2, ST-OCE-1, ST-TYP-1, ST-TYP-2</v>
      </c>
      <c r="C371" s="129" t="str" cm="1">
        <f t="array" ref="C371">_xlfn.TEXTJOIN(", ",TRUE,_xlfn._xlws.FILTER('5. Données salariales brutes'!$A$2:$A$1297,('5. Données salariales brutes'!$C$2:$C$1297 &gt;'5. Données salariales brutes'!E371)*('5. Données salariales brutes'!$C$2:$C$1297 &lt;'5. Données salariales brutes'!C371),"No matches"))</f>
        <v>CM-02, CR-01, DA-PRO-1, DD-01, ED-EST-01 Maritimes (EE 2), ED-EST-01 Maritimes (EE 3), ED-EST-02 Maritimes (EE 1), ED-EST-02 Maritimes (EE 2), ED-EST-01 Québec (EE 1), ED-EST-01 Saskatchewan (EE 2), ED-EST-01 Alberta (EE 2), PY-01, SR-W (Groupe salarial 9) APD-2, ST-COR Niveau spécial C</v>
      </c>
    </row>
    <row r="372" spans="1:3" ht="90" x14ac:dyDescent="0.25">
      <c r="A372" s="61" t="str">
        <f>'5. Données salariales brutes'!A372</f>
        <v>ED-EST-01 Manitoba (EE 2)</v>
      </c>
      <c r="B372" s="130" t="str" cm="1">
        <f t="array" ref="B372">_xlfn.TEXTJOIN(", ", TRUE, _xlfn._xlws.FILTER('5. Données salariales brutes'!$A$2:$A$1297, ('5. Données salariales brutes'!$C$2:$C$1297 &lt; '5. Données salariales brutes'!D372) * ('5. Données salariales brutes'!$C$2:$C$1297 &gt;= '5. Données salariales brutes'!C372) * ('5. Données salariales brutes'!$A$2:$A$1297 &lt;&gt; '5. Données salariales brutes'!A372), "No matches"))</f>
        <v>CM-03, DA-CON-1, DA-CON-2, DA-CON Niveau spécial C, DA-PRO-2, ED-EST-01 Maritimes (EE 4), ED-EST-01 Maritimes (EE 5), ED-EST-02 Maritimes (EE 3), ED-EST-02 Maritimes (EE 4), ED-EST-03 Maritimes (EE 1), ED-EST-01 Québec (EE 3), ED-EST-02 Québec (EE 2), ED-EST-01 Ontario (EE 2), ED-EST-01 Manitoba (EE 3), ED-EST-02 Manitoba (EE 1), ED-EST-01 Saskatchewan (EE 4), ED-EST-02 Saskatchewan (EE 2), ED-EST-01 Alberta (EE 4), ED-EST-01 Colombie-Britannique (EE 1), EG-02 employé‑e‑s dont le traitement est protégé, GS-02, LI-1, OE-MEO-4, SR-W (Groupe salarial 9) APD-3, ST-OCE-1, ST-TYP-1, ST-TYP-2</v>
      </c>
      <c r="C372" s="129" t="str" cm="1">
        <f t="array" ref="C372">_xlfn.TEXTJOIN(", ",TRUE,_xlfn._xlws.FILTER('5. Données salariales brutes'!$A$2:$A$1297,('5. Données salariales brutes'!$C$2:$C$1297 &gt;'5. Données salariales brutes'!E372)*('5. Données salariales brutes'!$C$2:$C$1297 &lt;'5. Données salariales brutes'!C372),"No matches"))</f>
        <v>CR-01, CR-02, DA-PRO-1, DD-01, ED-EST-01 Maritimes (EE 3), ED-EST-02 Maritimes (EE 2), ED-EST-01 Québec (EE 2), ED-EST-02 Québec (EE 1), ED-EST-01 Ontario (EE 1), ED-EST-01 Manitoba (EE 1), ED-EST-01 Saskatchewan (EE 3), ED-EST-02 Saskatchewan (EE 1), ED-EST-01 Alberta (EE 2), ED-EST-01 Alberta (EE 3), ED-EST-02 Alberta (EE 1), OE-CEO-3, OE-DEO-3, OE-MEO-3, PY-01, SR-W (Groupe salarial 9) APC-2, SR-W (Groupe salarial 9) APD-2</v>
      </c>
    </row>
    <row r="373" spans="1:3" ht="105" x14ac:dyDescent="0.25">
      <c r="A373" s="61" t="str">
        <f>'5. Données salariales brutes'!A373</f>
        <v>ED-EST-01 Manitoba (EE 3)</v>
      </c>
      <c r="B373" s="130" t="str" cm="1">
        <f t="array" ref="B373">_xlfn.TEXTJOIN(", ", TRUE, _xlfn._xlws.FILTER('5. Données salariales brutes'!$A$2:$A$1297, ('5. Données salariales brutes'!$C$2:$C$1297 &lt; '5. Données salariales brutes'!D373) * ('5. Données salariales brutes'!$C$2:$C$1297 &gt;= '5. Données salariales brutes'!C373) * ('5. Données salariales brutes'!$A$2:$A$1297 &lt;&gt; '5. Données salariales brutes'!A373), "No matches"))</f>
        <v>DA-PRO-2, ED-EST-01 Maritimes (EE 5), ED-EST-02 Maritimes (EE 4), ED-EST-03 Maritimes (EE 1), ED-EST-03 Maritimes (EE 2), ED-EST-01 Québec (EE 3), ED-EST-02 Québec (EE 2), ED-EST-03 Québec (EE 1), ED-EST-01 Ontario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HS-PHS-01, LI-1, LI-2, OE-MEO-4, PY-02, SR-W (Groupe salarial 9) APC-3, ST-OCE-2, ST-STN-1, ST-STN-2</v>
      </c>
      <c r="C373" s="129" t="str" cm="1">
        <f t="array" ref="C373">_xlfn.TEXTJOIN(", ",TRUE,_xlfn._xlws.FILTER('5. Données salariales brutes'!$A$2:$A$1297,('5. Données salariales brutes'!$C$2:$C$1297 &gt;'5. Données salariales brutes'!E373)*('5. Données salariales brutes'!$C$2:$C$1297 &lt;'5. Données salariales brutes'!C373),"No matches"))</f>
        <v>CM-03, CR-02, DA-CON-1, DA-CON-2, DA-CON Niveau spécial C, ED-EST-01 Maritimes (EE 4), ED-EST-02 Maritimes (EE 3), ED-EST-01 Québec (EE 2), ED-EST-02 Québec (EE 1), ED-EST-01 Ontario (EE 1), ED-EST-01 Ontario (EE 2), ED-EST-01 Manitoba (EE 2), ED-EST-01 Saskatchewan (EE 4), ED-EST-02 Saskatchewan (EE 1), ED-EST-01 Alberta (EE 3), ED-EST-02 Alberta (EE 1), ED-EST-01 Colombie-Britannique (EE 1), GS-02, SR-W (Groupe salarial 9) APD-3, ST-OCE-1, ST-TYP-1, ST-TYP-2</v>
      </c>
    </row>
    <row r="374" spans="1:3" ht="105" x14ac:dyDescent="0.25">
      <c r="A374" s="61" t="str">
        <f>'5. Données salariales brutes'!A374</f>
        <v>ED-EST-01 Manitoba (EE 4)</v>
      </c>
      <c r="B374" s="130" t="str" cm="1">
        <f t="array" ref="B374">_xlfn.TEXTJOIN(", ", TRUE, _xlfn._xlws.FILTER('5. Données salariales brutes'!$A$2:$A$1297, ('5. Données salariales brutes'!$C$2:$C$1297 &lt; '5. Données salariales brutes'!D374) * ('5. Données salariales brutes'!$C$2:$C$1297 &gt;= '5. Données salariales brutes'!C374) * ('5. Données salariales brutes'!$A$2:$A$1297 &lt;&gt; '5. Données salariales brutes'!A374), "No matches"))</f>
        <v>CR-03, DA-CON-3, ED-EST-01 Maritimes (EE 6), ED-EST-02 Maritimes (EE 5), ED-EST-03 Maritimes (EE 2), ED-EST-01 Québec (EE 4), ED-EST-02 Québec (EE 3), ED-EST-03 Québec (EE 2), ED-EST-01 Ontario (EE 4), ED-EST-02 Ontario (EE 1),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HS-HDO-01, LI-2, PY-02, SR-W (Groupe salarial 9) APC-3, SR-W (Groupe salarial 9) APD-4, ST-SCY-1, ST-STN-2</v>
      </c>
      <c r="C374" s="129" t="str" cm="1">
        <f t="array" ref="C374">_xlfn.TEXTJOIN(", ",TRUE,_xlfn._xlws.FILTER('5. Données salariales brutes'!$A$2:$A$1297,('5. Données salariales brutes'!$C$2:$C$1297 &gt;'5. Données salariales brutes'!E374)*('5. Données salariales brutes'!$C$2:$C$1297 &lt;'5. Données salariales brutes'!C374),"No matches"))</f>
        <v>CM-03, DA-PRO-2, ED-EST-01 Maritimes (EE 5), ED-EST-02 Maritimes (EE 4), ED-EST-03 Maritimes (EE 1), ED-EST-01 Québec (EE 3), ED-EST-02 Québec (EE 2), ED-EST-03 Québec (EE 1), ED-EST-01 Ontario (EE 2), ED-EST-01 Ontario (EE 3), ED-EST-01 Manitoba (EE 3), ED-EST-02 Manitoba (EE 1), ED-EST-01 Saskatchewan (EE 4), ED-EST-01 Saskatchewan (EE 5), ED-EST-02 Saskatchewan (EE 2), ED-EST-01 Alberta (EE 4), ED-EST-02 Alberta (EE 2), ED-EST-01 Colombie-Britannique (EE 1), ED-EST-01 Colombie-Britannique (EE 2), EG-02 employé‑e‑s dont le traitement est protégé, GL-ELE -1, GS-02, HS-PHS-01, LI-1, OE-MEO-4, SR-W (Groupe salarial 9) APD-3, ST-OCE-1, ST-OCE-2, ST-STN-1, ST-TYP-2</v>
      </c>
    </row>
    <row r="375" spans="1:3" ht="165" x14ac:dyDescent="0.25">
      <c r="A375" s="61" t="str">
        <f>'5. Données salariales brutes'!A375</f>
        <v>ED-EST-01 Manitoba (EE 5)</v>
      </c>
      <c r="B375" s="130" t="str" cm="1">
        <f t="array" ref="B375">_xlfn.TEXTJOIN(", ", TRUE, _xlfn._xlws.FILTER('5. Données salariales brutes'!$A$2:$A$1297, ('5. Données salariales brutes'!$C$2:$C$1297 &lt; '5. Données salariales brutes'!D375) * ('5. Données salariales brutes'!$C$2:$C$1297 &gt;= '5. Données salariales brutes'!C375) * ('5. Données salariales brutes'!$A$2:$A$1297 &lt;&gt; '5. Données salariales brutes'!A375), "No matches"))</f>
        <v>CM-04, CR-03, DA-CON-3, DA-PRO-3, ED-EST-01 Maritimes (EE 7), ED-EST-02 Maritimes (EE 6), ED-EST-03 Maritimes (EE 3), ED-EST-01 Québec (EE 5), ED-EST-02 Québec (EE 4), ED-EST-03 Québec (EE 2), ED-EST-04 Québec (EE 1), ED-EST-01 Ontario (EE 5), ED-EST-02 Ontario (EE 1), ED-EST-02 Ontario (EE 2), ED-EST-03 Ontario (EE 1),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375" s="129" t="str" cm="1">
        <f t="array" ref="C375">_xlfn.TEXTJOIN(", ",TRUE,_xlfn._xlws.FILTER('5. Données salariales brutes'!$A$2:$A$1297,('5. Données salariales brutes'!$C$2:$C$1297 &gt;'5. Données salariales brutes'!E375)*('5. Données salariales brutes'!$C$2:$C$1297 &lt;'5. Données salariales brutes'!C375),"No matches"))</f>
        <v>ED-EST-01 Maritimes (EE 5), ED-EST-01 Maritimes (EE 6), ED-EST-02 Maritimes (EE 4), ED-EST-02 Maritimes (EE 5), ED-EST-03 Maritimes (EE 2), ED-EST-01 Québec (EE 4), ED-EST-02 Québec (EE 3), ED-EST-03 Québec (EE 1), ED-EST-01 Ontario (EE 3), ED-EST-01 Ontario (EE 4), ED-EST-01 Manitoba (EE 4),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row>
    <row r="376" spans="1:3" ht="195" x14ac:dyDescent="0.25">
      <c r="A376" s="61" t="str">
        <f>'5. Données salariales brutes'!A376</f>
        <v>ED-EST-01 Manitoba (EE 6)</v>
      </c>
      <c r="B376" s="130" t="str" cm="1">
        <f t="array" ref="B376">_xlfn.TEXTJOIN(", ", TRUE, _xlfn._xlws.FILTER('5. Données salariales brutes'!$A$2:$A$1297, ('5. Données salariales brutes'!$C$2:$C$1297 &lt; '5. Données salariales brutes'!D376) * ('5. Données salariales brutes'!$C$2:$C$1297 &gt;= '5. Données salariales brutes'!C376) * ('5. Données salariales brutes'!$A$2:$A$1297 &lt;&gt; '5. Données salariales brutes'!A376), "No matches"))</f>
        <v>DA-PRO-3, DD-02, ED-EST-01 (EE 1), ED-EST-01 Maritimes (EE 7), ED-EST-01 Maritimes (EE 8), ED-EST-02 Maritimes (EE 6), ED-EST-02 Maritimes (EE 7), ED-EST-03 Maritimes (EE 4), ED-EST-01 Québec (EE 5), ED-EST-02 Québec (EE 4), ED-EST-03 Québec (EE 3), ED-EST-04 Québec (EE 1), ED-EST-04 Québec (EE 2), ED-EST-01 Ontario (EE 5), ED-EST-01 Ontario (EE 6), ED-EST-02 Ontario (EE 2), ED-EST-03 Ontario (EE 1),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GL-MOC-1, GL-MOC-2, GS-03, GT-01, HS-PHS-02, LI-4, PY-03, SR-W (Groupe salarial 9) APC-4, SR-W (Groupe salarial 9) APD-5, ST-OCE-3, ST-SCY-2</v>
      </c>
      <c r="C376" s="129" t="str" cm="1">
        <f t="array" ref="C376">_xlfn.TEXTJOIN(", ",TRUE,_xlfn._xlws.FILTER('5. Données salariales brutes'!$A$2:$A$1297,('5. Données salariales brutes'!$C$2:$C$1297 &gt;'5. Données salariales brutes'!E376)*('5. Données salariales brutes'!$C$2:$C$1297 &lt;'5. Données salariales brutes'!C376),"No matches"))</f>
        <v>CM-04, CR-03, DA-CON-3, ED-EST-01 Maritimes (EE 6), ED-EST-02 Maritimes (EE 5), ED-EST-03 Maritimes (EE 2), ED-EST-03 Maritimes (EE 3), ED-EST-01 Québec (EE 4), ED-EST-02 Québec (EE 3), ED-EST-03 Québec (EE 2), ED-EST-01 Ontario (EE 4), ED-EST-02 Ontario (EE 1),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APC-3, SR-W (Groupe salarial 9) APD-4, ST-SCY-1, ST-STN-2</v>
      </c>
    </row>
    <row r="377" spans="1:3" ht="165" x14ac:dyDescent="0.25">
      <c r="A377" s="61" t="str">
        <f>'5. Données salariales brutes'!A377</f>
        <v>ED-EST-01 Manitoba (EE 7)</v>
      </c>
      <c r="B377" s="130" t="str" cm="1">
        <f t="array" ref="B377">_xlfn.TEXTJOIN(", ", TRUE, _xlfn._xlws.FILTER('5. Données salariales brutes'!$A$2:$A$1297, ('5. Données salariales brutes'!$C$2:$C$1297 &lt; '5. Données salariales brutes'!D377) * ('5. Données salariales brutes'!$C$2:$C$1297 &gt;= '5. Données salariales brutes'!C377) * ('5. Données salariales brutes'!$A$2:$A$1297 &lt;&gt; '5. Données salariales brutes'!A377), "No matches"))</f>
        <v>CM-05, CR-04, DD-02, ED-EST-01 (EE 1), ED-EST-01 Maritimes (EE 8), ED-EST-02 Maritimes (EE 7), ED-EST-03 Maritimes (EE 4), ED-EST-03 Maritimes (EE 5), ED-EST-04 Maritimes (EE 1), ED-EST-01 Québec (EE 6), ED-EST-02 Québec (EE 5), ED-EST-03 Québec (EE 4), ED-EST-04 Québec (EE 2), ED-EST-01 Ontario (EE 6),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4), ED-LAT-02 (EE 1), GL-AMW-00, GL-AMW-3, GL-AMW-4, GL-ELE -5, GL-ELE -6, GL-MAN-2, GL-MDO-4, GL-MOC-2, GL-MOC-3, GS-03, GT-01, HS-HDO-02, LI-4, OE-MEO-5, SR-W (Groupe salarial 1), SR-W (Groupe salarial 9) APC-4, SR-W (Groupe salarial 9) APD-5, ST-SCY-3, TI-01</v>
      </c>
      <c r="C377" s="129" t="str" cm="1">
        <f t="array" ref="C377">_xlfn.TEXTJOIN(", ",TRUE,_xlfn._xlws.FILTER('5. Données salariales brutes'!$A$2:$A$1297,('5. Données salariales brutes'!$C$2:$C$1297 &gt;'5. Données salariales brutes'!E377)*('5. Données salariales brutes'!$C$2:$C$1297 &lt;'5. Données salariales brutes'!C377),"No matches"))</f>
        <v>CM-04, CR-03, DA-CON-3, DA-PRO-3, ED-EST-01 Maritimes (EE 7), ED-EST-02 Maritimes (EE 6), ED-EST-03 Maritimes (EE 3), ED-EST-01 Québec (EE 5), ED-EST-02 Québec (EE 4), ED-EST-03 Québec (EE 2), ED-EST-03 Québec (EE 3),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 ST-SCY-2</v>
      </c>
    </row>
    <row r="378" spans="1:3" ht="195" x14ac:dyDescent="0.25">
      <c r="A378" s="61" t="str">
        <f>'5. Données salariales brutes'!A378</f>
        <v>ED-EST-01 Manitoba (EE 8)</v>
      </c>
      <c r="B378" s="130" t="str" cm="1">
        <f t="array" ref="B378">_xlfn.TEXTJOIN(", ", TRUE, _xlfn._xlws.FILTER('5. Données salariales brutes'!$A$2:$A$1297, ('5. Données salariales brutes'!$C$2:$C$1297 &lt; '5. Données salariales brutes'!D378) * ('5. Données salariales brutes'!$C$2:$C$1297 &gt;= '5. Données salariales brutes'!C378) * ('5. Données salariales brutes'!$A$2:$A$1297 &lt;&gt; '5. Données salariales brutes'!A378), "No matches"))</f>
        <v>CM-05, CR-04,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ED-EST-02 Manitoba (EE 6), ED-EST-02 Manitoba (EE 7), ED-EST-03 Manitoba (EE 3),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c r="C378" s="129" t="str" cm="1">
        <f t="array" ref="C378">_xlfn.TEXTJOIN(", ",TRUE,_xlfn._xlws.FILTER('5. Données salariales brutes'!$A$2:$A$1297,('5. Données salariales brutes'!$C$2:$C$1297 &gt;'5. Données salariales brutes'!E378)*('5. Données salariales brutes'!$C$2:$C$1297 &lt;'5. Données salariales brutes'!C378),"No matches"))</f>
        <v>DA-PRO-3, DD-02, ED-EST-01 (EE 1), ED-EST-01 Maritimes (EE 7),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row>
    <row r="379" spans="1:3" ht="120" x14ac:dyDescent="0.25">
      <c r="A379" s="61" t="str">
        <f>'5. Données salariales brutes'!A379</f>
        <v>ED-EST-02 Manitoba (EE 1)</v>
      </c>
      <c r="B379" s="130" t="str" cm="1">
        <f t="array" ref="B379">_xlfn.TEXTJOIN(", ", TRUE, _xlfn._xlws.FILTER('5. Données salariales brutes'!$A$2:$A$1297, ('5. Données salariales brutes'!$C$2:$C$1297 &lt; '5. Données salariales brutes'!D379) * ('5. Données salariales brutes'!$C$2:$C$1297 &gt;= '5. Données salariales brutes'!C379) * ('5. Données salariales brutes'!$A$2:$A$1297 &lt;&gt; '5. Données salariales brutes'!A379), "No matches"))</f>
        <v>ED-EST-01 Maritimes (EE 5),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EG-02 employé‑e‑s dont le traitement est protégé, GL-ELE -1, GL-ELE -2, GL-MDO-1, HS-PHS-01, LI-2, OE-MEO-4, PY-02, SR-W (Groupe salarial 9) APC-3, ST-OCE-2, ST-STN-1, ST-STN-2</v>
      </c>
      <c r="C379" s="129" t="str" cm="1">
        <f t="array" ref="C379">_xlfn.TEXTJOIN(", ",TRUE,_xlfn._xlws.FILTER('5. Données salariales brutes'!$A$2:$A$1297,('5. Données salariales brutes'!$C$2:$C$1297 &gt;'5. Données salariales brutes'!E379)*('5. Données salariales brutes'!$C$2:$C$1297 &lt;'5. Données salariales brutes'!C379),"No matches"))</f>
        <v>CM-03, CR-02, DA-CON-1, DA-CON-2, DA-CON Niveau spécial C, DA-PRO-2, ED-EST-01 Maritimes (EE 4), ED-EST-02 Maritimes (EE 3), ED-EST-03 Maritimes (EE 1), ED-EST-01 Québec (EE 3), ED-EST-02 Québec (EE 2), ED-EST-01 Ontario (EE 1), ED-EST-01 Ontario (EE 2), ED-EST-01 Manitoba (EE 2), ED-EST-01 Manitoba (EE 3), ED-EST-01 Saskatchewan (EE 4), ED-EST-02 Saskatchewan (EE 1), ED-EST-02 Saskatchewan (EE 2), ED-EST-01 Alberta (EE 3), ED-EST-01 Alberta (EE 4), ED-EST-02 Alberta (EE 1), ED-EST-01 Colombie-Britannique (EE 1), GS-02, LI-1, SR-W (Groupe salarial 9) APD-3, ST-OCE-1, ST-TYP-1, ST-TYP-2</v>
      </c>
    </row>
    <row r="380" spans="1:3" ht="135" x14ac:dyDescent="0.25">
      <c r="A380" s="61" t="str">
        <f>'5. Données salariales brutes'!A380</f>
        <v>ED-EST-02 Manitoba (EE 2)</v>
      </c>
      <c r="B380" s="130" t="str" cm="1">
        <f t="array" ref="B380">_xlfn.TEXTJOIN(", ", TRUE, _xlfn._xlws.FILTER('5. Données salariales brutes'!$A$2:$A$1297, ('5. Données salariales brutes'!$C$2:$C$1297 &lt; '5. Données salariales brutes'!D380) * ('5. Données salariales brutes'!$C$2:$C$1297 &gt;= '5. Données salariales brutes'!C380) * ('5. Données salariales brutes'!$A$2:$A$1297 &lt;&gt; '5. Données salariales brutes'!A380), "No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3), ED-EST-01 Saskatchewan (EE 6), ED-EST-01 Saskatchewan (EE 7), ED-EST-02 Saskatchewan (EE 3), ED-EST-03 Saskatchewan (EE 1), ED-EST-01 Alberta (EE 6), ED-EST-02 Alberta (EE 3), ED-EST-01 Colombie-Britannique(EE 3), ED-EST-02 Colombie-Britannique (EE 1), ED-LAT-01 (EE 1), ED-LAT-01 (EE 2), EU-TEA (Maritimes), EU-TEA (Québec), EU-TEA (Ontario), EU-TEA (Manitoba), EU-TEA (Saskatchewan), EU-TEA (Alberta), EU-TEA (Colombie-Britannique), GL-AMW-1, GL-ELE -2, GL-ELE -3, GL-MDO-1, GL-MDO-2, HS-HDO-01, LI-3, SR-W (Groupe salarial 9) APD-4, ST-SCY-1</v>
      </c>
      <c r="C380" s="129" t="str" cm="1">
        <f t="array" ref="C380">_xlfn.TEXTJOIN(", ",TRUE,_xlfn._xlws.FILTER('5. Données salariales brutes'!$A$2:$A$1297,('5. Données salariales brutes'!$C$2:$C$1297 &gt;'5. Données salariales brutes'!E380)*('5. Données salariales brutes'!$C$2:$C$1297 &lt;'5. Données salariales brutes'!C380),"No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ED-EST-01 Alberta (EE 5), ED-EST-02 Alberta (EE 2), ED-EST-01 Colombie-Britannique (EE 2), EG-02 employé‑e‑s dont le traitement est protégé, GL-ELE -1, GS-02, HS-PHS-01, LI-1, LI-2, OE-MEO-4, PY-02, SR-W (Groupe salarial 9) APC-3, SR-W (Groupe salarial 9) APD-3, ST-OCE-2, ST-STN-1, ST-STN-2</v>
      </c>
    </row>
    <row r="381" spans="1:3" ht="165" x14ac:dyDescent="0.25">
      <c r="A381" s="61" t="str">
        <f>'5. Données salariales brutes'!A381</f>
        <v>ED-EST-02 Manitoba (EE 3)</v>
      </c>
      <c r="B381" s="130" t="str" cm="1">
        <f t="array" ref="B381">_xlfn.TEXTJOIN(", ", TRUE, _xlfn._xlws.FILTER('5. Données salariales brutes'!$A$2:$A$1297, ('5. Données salariales brutes'!$C$2:$C$1297 &lt; '5. Données salariales brutes'!D381) * ('5. Données salariales brutes'!$C$2:$C$1297 &gt;= '5. Données salariales brutes'!C381) * ('5. Données salariales brutes'!$A$2:$A$1297 &lt;&gt; '5. Données salariales brutes'!A381), "No matches"))</f>
        <v>CM-04, CR-03, DA-PRO-3, DD-02, ED-EST-01 Maritimes (EE 7), ED-EST-02 Maritimes (EE 6), ED-EST-03 Maritimes (EE 3),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GL-MOC-2, GT-01, HS-PHS-02, LI-3, PY-03, SR-W (Groupe salarial 9) APC-4, ST-OCE-3, ST-SCY-2</v>
      </c>
      <c r="C381" s="129" t="str" cm="1">
        <f t="array" ref="C381">_xlfn.TEXTJOIN(", ",TRUE,_xlfn._xlws.FILTER('5. Données salariales brutes'!$A$2:$A$1297,('5. Données salariales brutes'!$C$2:$C$1297 &gt;'5. Données salariales brutes'!E381)*('5. Données salariales brutes'!$C$2:$C$1297 &lt;'5. Données salariales brutes'!C381),"No matches"))</f>
        <v>DA-CON-3, ED-EST-01 Maritimes (EE 6), ED-EST-02 Maritimes (EE 5), ED-EST-03 Maritimes (EE 2), ED-EST-01 Québec (EE 4), ED-EST-02 Québec (EE 3), ED-EST-03 Québec (EE 1), ED-EST-03 Québec (EE 2), ED-EST-01 Ontario (EE 3), ED-EST-01 Ontario (EE 4), ED-EST-02 Ontario (EE 1), ED-EST-01 Manitoba (EE 4), ED-EST-01 Manitoba (EE 5), ED-EST-02 Manitoba (EE 2), ED-EST-01 Saskatchewan (EE 6), ED-EST-02 Saskatchewan (EE 3), ED-EST-03 Saskatchewan (EE 1), ED-EST-01 Alberta (EE 5), ED-EST-02 Alberta (EE 3), ED-EST-01 Colombie-Britannique (EE 2), ED-EST-01 Colombie-Britannique(EE 3), ED-EST-02 Colombie-Britannique (EE 1), ED-LAT-01 (EE 1), GL-ELE -2, GL-MDO-1, HS-HDO-01, HS-PHS-01, LI-2, PY-02, SR-W (Groupe salarial 9) APC-3, SR-W (Groupe salarial 9) APD-4, ST-OCE-2, ST-SCY-1, ST-STN-1, ST-STN-2</v>
      </c>
    </row>
    <row r="382" spans="1:3" ht="180" x14ac:dyDescent="0.25">
      <c r="A382" s="61" t="str">
        <f>'5. Données salariales brutes'!A382</f>
        <v>ED-EST-02 Manitoba (EE 4)</v>
      </c>
      <c r="B382" s="130" t="str" cm="1">
        <f t="array" ref="B382">_xlfn.TEXTJOIN(", ", TRUE, _xlfn._xlws.FILTER('5. Données salariales brutes'!$A$2:$A$1297, ('5. Données salariales brutes'!$C$2:$C$1297 &lt; '5. Données salariales brutes'!D382) * ('5. Données salariales brutes'!$C$2:$C$1297 &gt;= '5. Données salariales brutes'!C382) * ('5. Données salariales brutes'!$A$2:$A$1297 &lt;&gt; '5. Données salariales brutes'!A382), "No matches"))</f>
        <v>CM-05,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-4, GL-ELE -5, GL-MAN-1, GL-MAN-2, GL-MDO-3, GL-MDO-4, GL-MOC-2, GL-MOC-3, GS-03, GT-01, HS-HDO-02, HS-PHS-02, LI-4, OE-MEO-5, PY-03, SR-W (Groupe salarial 1), SR-W (Groupe salarial 9) APC-4, SR-W (Groupe salarial 9) APD-5, ST-OCE-3, ST-SCY-2</v>
      </c>
      <c r="C382" s="129" t="str" cm="1">
        <f t="array" ref="C382">_xlfn.TEXTJOIN(", ",TRUE,_xlfn._xlws.FILTER('5. Données salariales brutes'!$A$2:$A$1297,('5. Données salariales brutes'!$C$2:$C$1297 &gt;'5. Données salariales brutes'!E382)*('5. Données salariales brutes'!$C$2:$C$1297 &lt;'5. Données salariales brutes'!C382),"No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-2, GL-ELE -3, GL-MDO-1, GL-MDO-2, GL-MOC-1, HS-HDO-01, LI-3, SR-W (Groupe salarial 9) APD-4, ST-SCY-1</v>
      </c>
    </row>
    <row r="383" spans="1:3" ht="180" x14ac:dyDescent="0.25">
      <c r="A383" s="61" t="str">
        <f>'5. Données salariales brutes'!A383</f>
        <v>ED-EST-02 Manitoba (EE 5)</v>
      </c>
      <c r="B383" s="130" t="str" cm="1">
        <f t="array" ref="B383">_xlfn.TEXTJOIN(", ", TRUE, _xlfn._xlws.FILTER('5. Données salariales brutes'!$A$2:$A$1297, ('5. Données salariales brutes'!$C$2:$C$1297 &lt; '5. Données salariales brutes'!D383) * ('5. Données salariales brutes'!$C$2:$C$1297 &gt;= '5. Données salariales brutes'!C383) * ('5. Données salariales brutes'!$A$2:$A$1297 &lt;&gt; '5. Données salariales brutes'!A383), "No matches"))</f>
        <v>CM-05, CR-04,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GS-04, HS-HDO-02, LI-4, OE-MEO-5, PY-04, SR-W (Groupe salarial 1), ST-COR-1, ST-SCY-3, TI-01</v>
      </c>
      <c r="C383" s="129" t="str" cm="1">
        <f t="array" ref="C383">_xlfn.TEXTJOIN(", ",TRUE,_xlfn._xlws.FILTER('5. Données salariales brutes'!$A$2:$A$1297,('5. Données salariales brutes'!$C$2:$C$1297 &gt;'5. Données salariales brutes'!E383)*('5. Données salariales brutes'!$C$2:$C$1297 &lt;'5. Données salariales brutes'!C383),"No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ED-EST-03 Manitoba (EE 2),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GS-03, GT-01, HS-PHS-02, LI-3, PY-03, SR-W (Groupe salarial 9) APC-4, SR-W (Groupe salarial 9) APD-5, ST-OCE-3, ST-SCY-2</v>
      </c>
    </row>
    <row r="384" spans="1:3" ht="180" x14ac:dyDescent="0.25">
      <c r="A384" s="61" t="str">
        <f>'5. Données salariales brutes'!A384</f>
        <v>ED-EST-02 Manitoba (EE 6)</v>
      </c>
      <c r="B384" s="130" t="str" cm="1">
        <f t="array" ref="B384">_xlfn.TEXTJOIN(", ", TRUE, _xlfn._xlws.FILTER('5. Données salariales brutes'!$A$2:$A$1297, ('5. Données salariales brutes'!$C$2:$C$1297 &lt; '5. Données salariales brutes'!D384) * ('5. Données salariales brutes'!$C$2:$C$1297 &gt;= '5. Données salariales brutes'!C384) * ('5. Données salariales brutes'!$A$2:$A$1297 &lt;&gt; '5. Données salariales brutes'!A384), "No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GL-AMW-4, GL-AMW-5, GL-ELE -6, GL-ELE -7, GL-MAN-3, GL-MAN-4, GL-MDO-5, GL-MOC-4, GS-04, HS-HDO-03, HS-PHS-03, LI-5, PY-04, SC-1 (utilisation de matériel et métier spécialisés), SR-W (Groupe salarial 9) APC-5, SR-W (Groupe salarial 9) APD-6, ST-COR-1, TI-01, TI-02</v>
      </c>
      <c r="C384" s="129" t="str" cm="1">
        <f t="array" ref="C384">_xlfn.TEXTJOIN(", ",TRUE,_xlfn._xlws.FILTER('5. Données salariales brutes'!$A$2:$A$1297,('5. Données salariales brutes'!$C$2:$C$1297 &gt;'5. Données salariales brutes'!E384)*('5. Données salariales brutes'!$C$2:$C$1297 &lt;'5. Données salariales brutes'!C384),"No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ST-SCY-2, ST-SCY-3</v>
      </c>
    </row>
    <row r="385" spans="1:3" ht="195" x14ac:dyDescent="0.25">
      <c r="A385" s="61" t="str">
        <f>'5. Données salariales brutes'!A385</f>
        <v>ED-EST-02 Manitoba (EE 7)</v>
      </c>
      <c r="B385" s="130" t="str" cm="1">
        <f t="array" ref="B385">_xlfn.TEXTJOIN(", ", TRUE, _xlfn._xlws.FILTER('5. Données salariales brutes'!$A$2:$A$1297, ('5. Données salariales brutes'!$C$2:$C$1297 &lt; '5. Données salariales brutes'!D385) * ('5. Données salariales brutes'!$C$2:$C$1297 &gt;= '5. Données salariales brutes'!C385) * ('5. Données salariales brutes'!$A$2:$A$1297 &lt;&gt; '5. Données salariales brutes'!A385),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GL-MAN-4, GL-MAN-5,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c r="C385" s="129" t="str" cm="1">
        <f t="array" ref="C385">_xlfn.TEXTJOIN(", ",TRUE,_xlfn._xlws.FILTER('5. Données salariales brutes'!$A$2:$A$1297,('5. Données salariales brutes'!$C$2:$C$1297 &gt;'5. Données salariales brutes'!E385)*('5. Données salariales brutes'!$C$2:$C$1297 &lt;'5. Données salariales brutes'!C385),"No matches"))</f>
        <v>CM-05, CR-04,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-5, GL-ELE -6, GL-MAN-2, GL-MAN-3, GL-MDO-4, GL-MDO-5, GL-MOC-3, GL-MOC-4, GS-04, HS-HDO-02, HS-PHS-03, LI-4, OE-MEO-5, PY-04, SR-W (Groupe salarial 1), ST-COR-1, ST-SCY-3, TI-01</v>
      </c>
    </row>
    <row r="386" spans="1:3" ht="240" x14ac:dyDescent="0.25">
      <c r="A386" s="61" t="str">
        <f>'5. Données salariales brutes'!A386</f>
        <v>ED-EST-02 Manitoba (EE 8)</v>
      </c>
      <c r="B386" s="130" t="str" cm="1">
        <f t="array" ref="B386">_xlfn.TEXTJOIN(", ", TRUE, _xlfn._xlws.FILTER('5. Données salariales brutes'!$A$2:$A$1297, ('5. Données salariales brutes'!$C$2:$C$1297 &lt; '5. Données salariales brutes'!D386) * ('5. Données salariales brutes'!$C$2:$C$1297 &gt;= '5. Données salariales brutes'!C386) * ('5. Données salariales brutes'!$A$2:$A$1297 &lt;&gt; '5. Données salariales brutes'!A386), "No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c r="C386" s="129" t="str" cm="1">
        <f t="array" ref="C386">_xlfn.TEXTJOIN(", ",TRUE,_xlfn._xlws.FILTER('5. Données salariales brutes'!$A$2:$A$1297,('5. Données salariales brutes'!$C$2:$C$1297 &gt;'5. Données salariales brutes'!E386)*('5. Données salariales brutes'!$C$2:$C$1297 &lt;'5. Données salariales brutes'!C386),"No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ED-EST-05 Québec (EE 2), ED-EST-01 Ontario (EE 8), ED-EST-02 Ontario (EE 4), ED-EST-03 Ontario (EE 3), ED-EST-04 Ontario (EE 1),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GL-AMW-4, GL-AMW-5, GL-ELE -6, GL-ELE -7, GL-MAN-3, GL-MAN-4, GL-MDO-5, GL-MOC-4, GL-MOC-5, GS-04, HS-HDO-03, HS-PHS-03, LI-5, PY-04, SC-1 (utilisation de matériel et métier spécialisés), SR-W (Groupe salarial 9) APC-5, SR-W (Groupe salarial 9) APD-6, ST-COR-1, TI-01, TI-02</v>
      </c>
    </row>
    <row r="387" spans="1:3" ht="285" x14ac:dyDescent="0.25">
      <c r="A387" s="61" t="str">
        <f>'5. Données salariales brutes'!A387</f>
        <v>ED-EST-02 Manitoba (EE 9)</v>
      </c>
      <c r="B387" s="130" t="str" cm="1">
        <f t="array" ref="B387">_xlfn.TEXTJOIN(", ", TRUE, _xlfn._xlws.FILTER('5. Données salariales brutes'!$A$2:$A$1297, ('5. Données salariales brutes'!$C$2:$C$1297 &lt; '5. Données salariales brutes'!D387) * ('5. Données salariales brutes'!$C$2:$C$1297 &gt;= '5. Données salariales brutes'!C387) * ('5. Données salariales brutes'!$A$2:$A$1297 &lt;&gt; '5. Données salariales brutes'!A387), "No matches"))</f>
        <v>AS-01, CM-06, CR-05, DA-CON-4, DA-PRO-5, ED-EST-01 (EE 4), ED-EST-02 (EE 2) ,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SC-3 (utilisation de matériel et métier spécialisés), SR-W (Groupe salarial 2), SR-W (Groupe salarial 9) APC-6, SR-W (Groupe salarial 9) APD-7</v>
      </c>
      <c r="C387" s="129" t="str" cm="1">
        <f t="array" ref="C387">_xlfn.TEXTJOIN(", ",TRUE,_xlfn._xlws.FILTER('5. Données salariales brutes'!$A$2:$A$1297,('5. Données salariales brutes'!$C$2:$C$1297 &gt;'5. Données salariales brutes'!E387)*('5. Données salariales brutes'!$C$2:$C$1297 &lt;'5. Données salariales brutes'!C387),"No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5),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row>
    <row r="388" spans="1:3" ht="180" x14ac:dyDescent="0.25">
      <c r="A388" s="61" t="str">
        <f>'5. Données salariales brutes'!A388</f>
        <v>ED-EST-03 Manitoba (EE 1)</v>
      </c>
      <c r="B388" s="130" t="str" cm="1">
        <f t="array" ref="B388">_xlfn.TEXTJOIN(", ", TRUE, _xlfn._xlws.FILTER('5. Données salariales brutes'!$A$2:$A$1297, ('5. Données salariales brutes'!$C$2:$C$1297 &lt; '5. Données salariales brutes'!D388) * ('5. Données salariales brutes'!$C$2:$C$1297 &gt;= '5. Données salariales brutes'!C388) * ('5. Données salariales brutes'!$A$2:$A$1297 &lt;&gt; '5. Données salariales brutes'!A388), "No matches"))</f>
        <v>CM-05, DA-PRO-3, DD-02, ED-EST-01 (EE 1), ED-EST-01 Maritimes (EE 8), ED-EST-02 Maritimes (EE 7), ED-EST-03 Maritimes (EE 4), ED-EST-04 Maritimes (EE 1), ED-EST-01 Québec (EE 5), ED-EST-02 Québec (EE 4), ED-EST-02 Québec (EE 5), ED-EST-03 Québec (EE 3), ED-EST-04 Québec (EE 2), ED-EST-01 Ontario (EE 6), ED-EST-02 Ontario (EE 2), ED-EST-02 Ontario (EE 3), ED-EST-03 Ontario (EE 1), ED-EST-03 Ontario (EE 2), ED-EST-01 Manitoba (EE 7), ED-EST-01 Manitoba (EE 8), ED-EST-02 Manitoba (EE 4), ED-EST-02 Manitoba (EE 5),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GL-AMW-2, GL-AMW-3, GL-ELE -4, GL-ELE -5, GL-MAN-1, GL-MAN-2, GL-MDO-3, GL-MDO-4, GL-MOC-2, GS-03, GT-01, HS-HDO-02, HS-PHS-02, LI-4, PY-03, SR-W (Groupe salarial 9) APC-4, SR-W (Groupe salarial 9) APD-5, ST-OCE-3, ST-SCY-2</v>
      </c>
      <c r="C388" s="129" t="str" cm="1">
        <f t="array" ref="C388">_xlfn.TEXTJOIN(", ",TRUE,_xlfn._xlws.FILTER('5. Données salariales brutes'!$A$2:$A$1297,('5. Données salariales brutes'!$C$2:$C$1297 &gt;'5. Données salariales brutes'!E388)*('5. Données salariales brutes'!$C$2:$C$1297 &lt;'5. Données salariales brutes'!C388),"No matches"))</f>
        <v>CM-04, CR-03, DA-CON-3, ED-EST-01 Maritimes (EE 6), ED-EST-01 Maritimes (EE 7), ED-EST-02 Maritimes (EE 5), ED-EST-02 Maritimes (EE 6), ED-EST-03 Maritimes (EE 2), ED-EST-03 Maritimes (EE 3), ED-EST-01 Québec (EE 4), ED-EST-02 Québec (EE 3), ED-EST-03 Québec (EE 2), ED-EST-04 Québec (EE 1), ED-EST-01 Ontario (EE 4), ED-EST-01 Ontario (EE 5), ED-EST-02 Ontario (EE 1), ED-EST-01 Manitoba (EE 5), ED-EST-01 Manitoba (EE 6), ED-EST-02 Manitoba (EE 3), ED-EST-01 Saskatchewan (EE 6), ED-EST-01 Saskatchewan (EE 7), ED-EST-02 Saskatchewan (EE 3),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389" spans="1:3" ht="180" x14ac:dyDescent="0.25">
      <c r="A389" s="61" t="str">
        <f>'5. Données salariales brutes'!A389</f>
        <v>ED-EST-03 Manitoba (EE 2)</v>
      </c>
      <c r="B389" s="130" t="str" cm="1">
        <f t="array" ref="B389">_xlfn.TEXTJOIN(", ", TRUE, _xlfn._xlws.FILTER('5. Données salariales brutes'!$A$2:$A$1297, ('5. Données salariales brutes'!$C$2:$C$1297 &lt; '5. Données salariales brutes'!D389) * ('5. Données salariales brutes'!$C$2:$C$1297 &gt;= '5. Données salariales brutes'!C389) * ('5. Données salariales brutes'!$A$2:$A$1297 &lt;&gt; '5. Données salariales brutes'!A389), "No matches"))</f>
        <v>CM-05, CR-04,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GS-04, HS-HDO-02, LI-4, OE-MEO-5, PY-04, SR-W (Groupe salarial 1), ST-COR-1, ST-SCY-3, TI-01</v>
      </c>
      <c r="C389" s="129" t="str" cm="1">
        <f t="array" ref="C389">_xlfn.TEXTJOIN(", ",TRUE,_xlfn._xlws.FILTER('5. Données salariales brutes'!$A$2:$A$1297,('5. Données salariales brutes'!$C$2:$C$1297 &gt;'5. Données salariales brutes'!E389)*('5. Données salariales brutes'!$C$2:$C$1297 &lt;'5. Données salariales brutes'!C389),"No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GS-03, GT-01, HS-PHS-02, LI-3, PY-03, SR-W (Groupe salarial 9) APC-4, SR-W (Groupe salarial 9) APD-5, ST-OCE-3, ST-SCY-2</v>
      </c>
    </row>
    <row r="390" spans="1:3" ht="180" x14ac:dyDescent="0.25">
      <c r="A390" s="61" t="str">
        <f>'5. Données salariales brutes'!A390</f>
        <v>ED-EST-03 Manitoba (EE 3)</v>
      </c>
      <c r="B390" s="130" t="str" cm="1">
        <f t="array" ref="B390">_xlfn.TEXTJOIN(", ", TRUE, _xlfn._xlws.FILTER('5. Données salariales brutes'!$A$2:$A$1297, ('5. Données salariales brutes'!$C$2:$C$1297 &lt; '5. Données salariales brutes'!D390) * ('5. Données salariales brutes'!$C$2:$C$1297 &gt;= '5. Données salariales brutes'!C390) * ('5. Données salariales brutes'!$A$2:$A$1297 &lt;&gt; '5. Données salariales brutes'!A390), "No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4), ED-EST-02 Saskatchewan (EE 6), ED-EST-02 Saskatchewan (EE 7),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-7, GL-MAN-3, GL-MAN-4, GL-MDO-5, GL-MOC-4, GL-MOC-5, GL-PRW-00, GS-04, HS-HDO-03, HS-PHS-03, LI-5, PY-04, SC-1 (utilisation de matériel et métier spécialisés), SR-W (Groupe salarial 9) APC-5, SR-W (Groupe salarial 9) APD-6, ST-COR-1, TI-02</v>
      </c>
      <c r="C390" s="129" t="str" cm="1">
        <f t="array" ref="C390">_xlfn.TEXTJOIN(", ",TRUE,_xlfn._xlws.FILTER('5. Données salariales brutes'!$A$2:$A$1297,('5. Données salariales brutes'!$C$2:$C$1297 &gt;'5. Données salariales brutes'!E390)*('5. Données salariales brutes'!$C$2:$C$1297 &lt;'5. Données salariales brutes'!C390),"No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GL-ELE -6, GL-MAN-1, GL-MAN-2, GL-MDO-3, GL-MDO-4, GL-MOC-2, GL-MOC-3, GS-03, GT-01, HS-HDO-02, LI-4, OE-MEO-5, PY-03, SR-W (Groupe salarial 1), SR-W (Groupe salarial 9) APC-4, SR-W (Groupe salarial 9) APD-5, ST-SCY-2, ST-SCY-3, TI-01</v>
      </c>
    </row>
    <row r="391" spans="1:3" ht="225" x14ac:dyDescent="0.25">
      <c r="A391" s="61" t="str">
        <f>'5. Données salariales brutes'!A391</f>
        <v>ED-EST-03 Manitoba (EE 4)</v>
      </c>
      <c r="B391" s="130" t="str" cm="1">
        <f t="array" ref="B391">_xlfn.TEXTJOIN(", ", TRUE, _xlfn._xlws.FILTER('5. Données salariales brutes'!$A$2:$A$1297, ('5. Données salariales brutes'!$C$2:$C$1297 &lt; '5. Données salariales brutes'!D391) * ('5. Données salariales brutes'!$C$2:$C$1297 &gt;= '5. Données salariales brutes'!C391) * ('5. Données salariales brutes'!$A$2:$A$1297 &lt;&gt; '5. Données salariales brutes'!A391), "No matches"))</f>
        <v>CR-05, 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2),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391" s="129" t="str" cm="1">
        <f t="array" ref="C391">_xlfn.TEXTJOIN(", ",TRUE,_xlfn._xlws.FILTER('5. Données salariales brutes'!$A$2:$A$1297,('5. Données salariales brutes'!$C$2:$C$1297 &gt;'5. Données salariales brutes'!E391)*('5. Données salariales brutes'!$C$2:$C$1297 &lt;'5. Données salariales brutes'!C391),"No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ED-LAT-03 (EE 1), EL-01, EU-PEI-1, GL-AMW-00, GL-AMW-4, GL-AMW-5, GL-ELE -6, GL-ELE -7, GL-MAN-3, GL-MDO-5, GL-MOC-3, GL-MOC-4, GS-04, HS-HDO-02, HS-PHS-03, LI-5, OE-MEO-5, PY-04, SR-W (Groupe salarial 1), SR-W (Groupe salarial 9) APD-6, ST-COR-1, ST-SCY-3, TI-01</v>
      </c>
    </row>
    <row r="392" spans="1:3" ht="255" x14ac:dyDescent="0.25">
      <c r="A392" s="61" t="str">
        <f>'5. Données salariales brutes'!A392</f>
        <v>ED-EST-03 Manitoba (EE 5)</v>
      </c>
      <c r="B392" s="130" t="str" cm="1">
        <f t="array" ref="B392">_xlfn.TEXTJOIN(", ", TRUE, _xlfn._xlws.FILTER('5. Données salariales brutes'!$A$2:$A$1297, ('5. Données salariales brutes'!$C$2:$C$1297 &lt; '5. Données salariales brutes'!D392) * ('5. Données salariales brutes'!$C$2:$C$1297 &gt;= '5. Données salariales brutes'!C392) * ('5. Données salariales brutes'!$A$2:$A$1297 &lt;&gt; '5. Données salariales brutes'!A392), "No matches"))</f>
        <v>AS-01, CM-06, CR-05, DA-CON-4,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GL-MAN-6, GL-MDO-7, GL-MOC-6, GL-MOC-7, GL-MST-00, GL-MST-9, GL-PCF-00,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392" s="129" t="str" cm="1">
        <f t="array" ref="C392">_xlfn.TEXTJOIN(", ",TRUE,_xlfn._xlws.FILTER('5. Données salariales brutes'!$A$2:$A$1297,('5. Données salariales brutes'!$C$2:$C$1297 &gt;'5. Données salariales brutes'!E392)*('5. Données salariales brutes'!$C$2:$C$1297 &lt;'5. Données salariales brutes'!C392),"No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GS-04, HS-HDO-03, HS-PHS-03, LI-5, PY-04, SC-1 (service du pont et service de la chambre des machines), SC-STD-1, SC-1 (utilisation de matériel et métier spécialisés), SR-W (Groupe salarial 9) APC-5, SR-W (Groupe salarial 9) APD-6, ST-COR-1, ST-SCY-4, TI-02</v>
      </c>
    </row>
    <row r="393" spans="1:3" ht="255" x14ac:dyDescent="0.25">
      <c r="A393" s="61" t="str">
        <f>'5. Données salariales brutes'!A393</f>
        <v>ED-EST-03 Manitoba (EE 6)</v>
      </c>
      <c r="B393" s="130" t="str" cm="1">
        <f t="array" ref="B393">_xlfn.TEXTJOIN(", ", TRUE, _xlfn._xlws.FILTER('5. Données salariales brutes'!$A$2:$A$1297, ('5. Données salariales brutes'!$C$2:$C$1297 &lt; '5. Données salariales brutes'!D393) * ('5. Données salariales brutes'!$C$2:$C$1297 &gt;= '5. Données salariales brutes'!C393) * ('5. Données salariales brutes'!$A$2:$A$1297 &lt;&gt; '5. Données salariales brutes'!A393), "No matches"))</f>
        <v>AS-01, CM-06,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7), ED-EST-04 Manitoba (EE 1), ED-EST-02 Saskatchewan (EE 9), ED-EST-03 Saskatchewan (EE 7), ED-EST-04 Saskatchewan (EE 2),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393" s="129" t="str" cm="1">
        <f t="array" ref="C393">_xlfn.TEXTJOIN(", ",TRUE,_xlfn._xlws.FILTER('5. Données salariales brutes'!$A$2:$A$1297,('5. Données salariales brutes'!$C$2:$C$1297 &gt;'5. Données salariales brutes'!E393)*('5. Données salariales brutes'!$C$2:$C$1297 &lt;'5. Données salariales brutes'!C393),"No matches"))</f>
        <v>CR-05, DA-CON-4,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394" spans="1:3" ht="285" x14ac:dyDescent="0.25">
      <c r="A394" s="61" t="str">
        <f>'5. Données salariales brutes'!A394</f>
        <v>ED-EST-03 Manitoba (EE 7)</v>
      </c>
      <c r="B394" s="130" t="str" cm="1">
        <f t="array" ref="B394">_xlfn.TEXTJOIN(", ", TRUE, _xlfn._xlws.FILTER('5. Données salariales brutes'!$A$2:$A$1297, ('5. Données salariales brutes'!$C$2:$C$1297 &lt; '5. Données salariales brutes'!D394) * ('5. Données salariales brutes'!$C$2:$C$1297 &gt;= '5. Données salariales brutes'!C394) * ('5. Données salariales brutes'!$A$2:$A$1297 &lt;&gt; '5. Données salariales brutes'!A394),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GL-AIM-9, GL-AMW-9, GL-ELE -10, GL-ELE -11, GL-GHW-6, GL-GHW-7, GL-INM-9, GL-INM-10, GL-MAM-00, GL-MAM-7, GL-MAM-8, GL-MAN-8, GL-MDO-9, GL-MOC-8,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394" s="129" t="str" cm="1">
        <f t="array" ref="C394">_xlfn.TEXTJOIN(", ",TRUE,_xlfn._xlws.FILTER('5. Données salariales brutes'!$A$2:$A$1297,('5. Données salariales brutes'!$C$2:$C$1297 &gt;'5. Données salariales brutes'!E394)*('5. Données salariales brutes'!$C$2:$C$1297 &lt;'5. Données salariales brutes'!C394),"No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395" spans="1:3" ht="330" x14ac:dyDescent="0.25">
      <c r="A395" s="61" t="str">
        <f>'5. Données salariales brutes'!A395</f>
        <v>ED-EST-03 Manitoba (EE 8)</v>
      </c>
      <c r="B395" s="130" t="str" cm="1">
        <f t="array" ref="B395">_xlfn.TEXTJOIN(", ", TRUE, _xlfn._xlws.FILTER('5. Données salariales brutes'!$A$2:$A$1297, ('5. Données salariales brutes'!$C$2:$C$1297 &lt; '5. Données salariales brutes'!D395) * ('5. Données salariales brutes'!$C$2:$C$1297 &gt;= '5. Données salariales brutes'!C395) * ('5. Données salariales brutes'!$A$2:$A$1297 &lt;&gt; '5. Données salariales brutes'!A395), "No matches"))</f>
        <v>AS-02, CM-07, CO-DEV/PER, CR-06, DA-CON-6, ED-EST-01 (EE 6), ED-EST-02 (EE 4), ED-EST-02 (EE 5) , ED-EST-03 (EE 2), ED-EST-03 (EE 3), ED-EST-04 Maritimes (EE 6), ED-EST-05 Maritimes (EE 4),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395" s="129" t="str" cm="1">
        <f t="array" ref="C395">_xlfn.TEXTJOIN(", ",TRUE,_xlfn._xlws.FILTER('5. Données salariales brutes'!$A$2:$A$1297,('5. Données salariales brutes'!$C$2:$C$1297 &gt;'5. Données salariales brutes'!E395)*('5. Données salariales brutes'!$C$2:$C$1297 &lt;'5. Données salariales brutes'!C395),"No matches"))</f>
        <v>AR-01, AS-01, CM-06, DA-CON-5, DA-PRO-5, DD-04, EC-01, ED-EST-01 (EE 4), ED-EST-01 (EE 5), ED-EST-02 (EE 3) , ED-EST-03 (EE 1), ED-EST-03 Maritimes (EE 8),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396" spans="1:3" ht="285" x14ac:dyDescent="0.25">
      <c r="A396" s="61" t="str">
        <f>'5. Données salariales brutes'!A396</f>
        <v>ED-EST-03 Manitoba (EE 9)</v>
      </c>
      <c r="B396" s="130" t="str" cm="1">
        <f t="array" ref="B396">_xlfn.TEXTJOIN(", ", TRUE, _xlfn._xlws.FILTER('5. Données salariales brutes'!$A$2:$A$1297, ('5. Données salariales brutes'!$C$2:$C$1297 &lt; '5. Données salariales brutes'!D396) * ('5. Données salariales brutes'!$C$2:$C$1297 &gt;= '5. Données salariales brutes'!C396) * ('5. Données salariales brutes'!$A$2:$A$1297 &lt;&gt; '5. Données salariales brutes'!A396), "No matches"))</f>
        <v>AS-03, CM-07, CO-DEV/PER, CR-06, DA-CON-6, DA-PRO-6, DD-05, DS-1, ED-EST-01 (EE 6), ED-EST-02 (EE 5) , ED-EST-02 (EE 6) , ED-EST-03 (EE 3), ED-EST-04 (EE 1),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396" s="129" t="str" cm="1">
        <f t="array" ref="C396">_xlfn.TEXTJOIN(", ",TRUE,_xlfn._xlws.FILTER('5. Données salariales brutes'!$A$2:$A$1297,('5. Données salariales brutes'!$C$2:$C$1297 &gt;'5. Données salariales brutes'!E396)*('5. Données salariales brutes'!$C$2:$C$1297 &lt;'5. Données salariales brutes'!C396),"No matches"))</f>
        <v>AR-01, AS-02, DA-CON-5, DA-PRO-5, DD-04, EC-01, ED-EST-01 (EE 5), ED-EST-02 (EE 4), ED-EST-03 (EE 2), ED-EST-03 Maritimes (EE 9), ED-EST-04 Maritimes (EE 5), ED-EST-04 Maritimes (EE 6), ED-EST-05 Maritimes (EE 3), ED-EST-06 Maritimes (EE 2), ED-EST-01 Québec (EE 10), ED-EST-02 Québec (EE 9), ED-EST-02 Québec (EE 10), ED-EST-03 Québec (EE 8), ED-EST-04 Québec (EE 6), ED-EST-04 Québec (EE 7),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397" spans="1:3" ht="285" x14ac:dyDescent="0.25">
      <c r="A397" s="61" t="str">
        <f>'5. Données salariales brutes'!A397</f>
        <v>ED-EST-04 Manitoba (EE 1)</v>
      </c>
      <c r="B397" s="130" t="str" cm="1">
        <f t="array" ref="B397">_xlfn.TEXTJOIN(", ", TRUE, _xlfn._xlws.FILTER('5. Données salariales brutes'!$A$2:$A$1297, ('5. Données salariales brutes'!$C$2:$C$1297 &lt; '5. Données salariales brutes'!D397) * ('5. Données salariales brutes'!$C$2:$C$1297 &gt;= '5. Données salariales brutes'!C397) * ('5. Données salariales brutes'!$A$2:$A$1297 &lt;&gt; '5. Données salariales brutes'!A397), "No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GL-AMW-8, GL-AMW-9, GL-ELE -10, GL-ELE -11, GL-GHW-6, GL-INM-9, GL-INM-10, GL-MAM-00, GL-MAM-7,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397" s="129" t="str" cm="1">
        <f t="array" ref="C397">_xlfn.TEXTJOIN(", ",TRUE,_xlfn._xlws.FILTER('5. Données salariales brutes'!$A$2:$A$1297,('5. Données salariales brutes'!$C$2:$C$1297 &gt;'5. Données salariales brutes'!E397)*('5. Données salariales brutes'!$C$2:$C$1297 &lt;'5. Données salariales brutes'!C397),"No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ED-EST-04 Saskatchewan (EE 2),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GL-MDO-8,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398" spans="1:3" ht="300" x14ac:dyDescent="0.25">
      <c r="A398" s="61" t="str">
        <f>'5. Données salariales brutes'!A398</f>
        <v>ED-EST-04 Manitoba (EE 2)</v>
      </c>
      <c r="B398" s="130" t="str" cm="1">
        <f t="array" ref="B398">_xlfn.TEXTJOIN(", ", TRUE, _xlfn._xlws.FILTER('5. Données salariales brutes'!$A$2:$A$1297, ('5. Données salariales brutes'!$C$2:$C$1297 &lt; '5. Données salariales brutes'!D398) * ('5. Données salariales brutes'!$C$2:$C$1297 &gt;= '5. Données salariales brutes'!C398) * ('5. Données salariales brutes'!$A$2:$A$1297 &lt;&gt; '5. Données salariales brutes'!A398), "No matches"))</f>
        <v>AS-02, CM-07, CO-DEV/PER, CR-06, DA-CON-6, DD-05, ED-EST-01 (EE 6), ED-EST-02 (EE 5) , ED-EST-03 (EE 3), ED-EST-04 Maritimes (EE 6), ED-EST-05 Maritimes (EE 4), ED-EST-06 Maritimes (EE 3), ED-EST-02 Québec (EE 10), ED-EST-02 Québec (EE 11), ED-EST-03 Québec (EE 9),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c r="C398" s="129" t="str" cm="1">
        <f t="array" ref="C398">_xlfn.TEXTJOIN(", ",TRUE,_xlfn._xlws.FILTER('5. Données salariales brutes'!$A$2:$A$1297,('5. Données salariales brutes'!$C$2:$C$1297 &gt;'5. Données salariales brutes'!E398)*('5. Données salariales brutes'!$C$2:$C$1297 &lt;'5. Données salariales brutes'!C398),"No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GS-05,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399" spans="1:3" ht="330" x14ac:dyDescent="0.25">
      <c r="A399" s="61" t="str">
        <f>'5. Données salariales brutes'!A399</f>
        <v>ED-EST-04 Manitoba (EE 3)</v>
      </c>
      <c r="B399" s="130" t="str" cm="1">
        <f t="array" ref="B399">_xlfn.TEXTJOIN(", ", TRUE, _xlfn._xlws.FILTER('5. Données salariales brutes'!$A$2:$A$1297, ('5. Données salariales brutes'!$C$2:$C$1297 &lt; '5. Données salariales brutes'!D399) * ('5. Données salariales brutes'!$C$2:$C$1297 &gt;= '5. Données salariales brutes'!C399) * ('5. Données salariales brutes'!$A$2:$A$1297 &lt;&gt; '5. Données salariales brutes'!A399),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399" s="129" t="str" cm="1">
        <f t="array" ref="C399">_xlfn.TEXTJOIN(", ",TRUE,_xlfn._xlws.FILTER('5. Données salariales brutes'!$A$2:$A$1297,('5. Données salariales brutes'!$C$2:$C$1297 &gt;'5. Données salariales brutes'!E399)*('5. Données salariales brutes'!$C$2:$C$1297 &lt;'5. Données salariales brutes'!C399),"No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400" spans="1:3" ht="315" x14ac:dyDescent="0.25">
      <c r="A400" s="61" t="str">
        <f>'5. Données salariales brutes'!A400</f>
        <v>ED-EST-04 Manitoba (EE 4)</v>
      </c>
      <c r="B400" s="130" t="str" cm="1">
        <f t="array" ref="B400">_xlfn.TEXTJOIN(", ", TRUE, _xlfn._xlws.FILTER('5. Données salariales brutes'!$A$2:$A$1297, ('5. Données salariales brutes'!$C$2:$C$1297 &lt; '5. Données salariales brutes'!D400) * ('5. Données salariales brutes'!$C$2:$C$1297 &gt;= '5. Données salariales brutes'!C400) * ('5. Données salariales brutes'!$A$2:$A$1297 &lt;&gt; '5. Données salariales brutes'!A400), "No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GL-MOC-11, GL-MOC-12, GL-MST-14, GL-PCF-9, GL-PCF-10, GL-PIP-10, GL-PRW-11, GL-SMW-8, GL-VHE-9, GL-WOW-11, GT-04, HR-01, HS-HDO-08, LI-9, MA-02, PS-1, SC-5 (utilisation de matériel et métier spécialisés), SC-6 (utilisation de matériel et métier spécialisés), SO-MAO-01, SR-E (Groupe salarial 3 MDO-4), SR-W (Groupe salarial 4), SR-W (Groupe salarial 5), SR-W (Groupe salarial 6), SW-SCW-01, SW-CHA-01</v>
      </c>
      <c r="C400" s="129" t="str" cm="1">
        <f t="array" ref="C400">_xlfn.TEXTJOIN(", ",TRUE,_xlfn._xlws.FILTER('5. Données salariales brutes'!$A$2:$A$1297,('5. Données salariales brutes'!$C$2:$C$1297 &gt;'5. Données salariales brutes'!E400)*('5. Données salariales brutes'!$C$2:$C$1297 &lt;'5. Données salariales brutes'!C400),"No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401" spans="1:3" ht="285" x14ac:dyDescent="0.25">
      <c r="A401" s="61" t="str">
        <f>'5. Données salariales brutes'!A401</f>
        <v>ED-EST-04 Manitoba (EE 5)</v>
      </c>
      <c r="B401" s="130" t="str" cm="1">
        <f t="array" ref="B401">_xlfn.TEXTJOIN(", ", TRUE, _xlfn._xlws.FILTER('5. Données salariales brutes'!$A$2:$A$1297, ('5. Données salariales brutes'!$C$2:$C$1297 &lt; '5. Données salariales brutes'!D401) * ('5. Données salariales brutes'!$C$2:$C$1297 &gt;= '5. Données salariales brutes'!C401) * ('5. Données salariales brutes'!$A$2:$A$1297 &lt;&gt; '5. Données salariales brutes'!A401),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9), ED-LAT-03 (EE 10), ED-LAT-04 (EE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c r="C401" s="129" t="str" cm="1">
        <f t="array" ref="C401">_xlfn.TEXTJOIN(", ",TRUE,_xlfn._xlws.FILTER('5. Données salariales brutes'!$A$2:$A$1297,('5. Données salariales brutes'!$C$2:$C$1297 &gt;'5. Données salariales brutes'!E401)*('5. Données salariales brutes'!$C$2:$C$1297 &lt;'5. Données salariales brutes'!C401),"No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ED-LAT-04 (EE 6), ED-LAT-04 (EE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402" spans="1:3" ht="255" x14ac:dyDescent="0.25">
      <c r="A402" s="61" t="str">
        <f>'5. Données salariales brutes'!A402</f>
        <v>ED-EST-04 Manitoba (EE 6)</v>
      </c>
      <c r="B402" s="130" t="str" cm="1">
        <f t="array" ref="B402">_xlfn.TEXTJOIN(", ", TRUE, _xlfn._xlws.FILTER('5. Données salariales brutes'!$A$2:$A$1297, ('5. Données salariales brutes'!$C$2:$C$1297 &lt; '5. Données salariales brutes'!D402) * ('5. Données salariales brutes'!$C$2:$C$1297 &gt;= '5. Données salariales brutes'!C402) * ('5. Données salariales brutes'!$A$2:$A$1297 &lt;&gt; '5. Données salariales brutes'!A402), "No matches"))</f>
        <v>AI-01, CO-01, CT-EAV-01 , CT-IAU-01 , DA-CON-8, DA-PRO-7, DD-07, DS-2, EC-03, ED-EDS-01,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ED-EST-04 Colombie-Britannique (EE 8), ED-EST-05 Colombie-Britannique (EE 6), ED-EST-05 Colombie-Britannique (EE 7),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c r="C402" s="129" t="str" cm="1">
        <f t="array" ref="C402">_xlfn.TEXTJOIN(", ",TRUE,_xlfn._xlws.FILTER('5. Données salariales brutes'!$A$2:$A$1297,('5. Données salariales brutes'!$C$2:$C$1297 &gt;'5. Données salariales brutes'!E402)*('5. Données salariales brutes'!$C$2:$C$1297 &lt;'5. Données salariales brutes'!C402),"No matches"))</f>
        <v>AG-01, AS-04, BI-01, CH-01, CR-07, DA-CON-7, DD-06, ED-EST-01 (EE 8), ED-EST-02 (EE 7) ,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(utilisation de matériel et métier spécialisés), SO-FLP-01, SO-MAO-01, SR-E (Groupe salarial 3 MDO-4), SR-W (Groupe salarial 6), SW-SCW-01, SW-CHA-01</v>
      </c>
    </row>
    <row r="403" spans="1:3" ht="255" x14ac:dyDescent="0.25">
      <c r="A403" s="61" t="str">
        <f>'5. Données salariales brutes'!A403</f>
        <v>ED-EST-04 Manitoba (EE 7)</v>
      </c>
      <c r="B403" s="130" t="str" cm="1">
        <f t="array" ref="B403">_xlfn.TEXTJOIN(", ", TRUE, _xlfn._xlws.FILTER('5. Données salariales brutes'!$A$2:$A$1297, ('5. Données salariales brutes'!$C$2:$C$1297 &lt; '5. Données salariales brutes'!D403) * ('5. Données salariales brutes'!$C$2:$C$1297 &gt;= '5. Données salariales brutes'!C403) * ('5. Données salariales brutes'!$A$2:$A$1297 &lt;&gt; '5. Données salariales brutes'!A403), "No matches"))</f>
        <v>AR-02, CO-01, CT-FIN-01 , CT-EAV-01 , CT-IAU-01 ,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c r="C403" s="129" t="str" cm="1">
        <f t="array" ref="C403">_xlfn.TEXTJOIN(", ",TRUE,_xlfn._xlws.FILTER('5. Données salariales brutes'!$A$2:$A$1297,('5. Données salariales brutes'!$C$2:$C$1297 &gt;'5. Données salariales brutes'!E403)*('5. Données salariales brutes'!$C$2:$C$1297 &lt;'5. Données salariales brutes'!C403),"No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ED-LAT-02 (EE 13), ED-LAT-03 (EE 10), ED-LAT-03 (EE 11), ED-LAT-04 (EE 8), ED-LAT-04 (EE 9), EG-04, EL-04, FB-2, GL-AIM-13, GL-AIM-14, GL-AMW-14, GL-COI-11, GL-COI-12, GL-EIM-11, GL-GHW-12, GL-MAM-12, GL-MAM-13, GL-MAN-13, GL-MDO-14, GL-MOC-13, GL-MOC-14, GL-PCF-11, GL-PIP-11, GL-PIP-12, GL-PRW-13, GL-SMW-10, GL-VHE-11, GL-WOW-13, GS-09, GS-10, HP-04, HS-HDO-09, HS-PHS-08, IS-03 , IT-01, LS-01, OM-03, PC-01, PE-02, PG-03, PM-04 , PO-IMA-02, PO-LES-TO-02, PO-LES-IM-02, PO-TCO-02, PR(S)-02, RO-03, SC-7 (utilisation de matériel et métier spécialisés), SG-PAT-02, SG-SRE-02, SO-FLP-01, SR-E (APA), SR-E (APB), SR-W (Groupe salarial 7), SW-SCW-02, TI-05, WP-03</v>
      </c>
    </row>
    <row r="404" spans="1:3" ht="255" x14ac:dyDescent="0.25">
      <c r="A404" s="61" t="str">
        <f>'5. Données salariales brutes'!A404</f>
        <v>ED-EST-04 Manitoba (EE 8)</v>
      </c>
      <c r="B404" s="130" t="str" cm="1">
        <f t="array" ref="B404">_xlfn.TEXTJOIN(", ", TRUE, _xlfn._xlws.FILTER('5. Données salariales brutes'!$A$2:$A$1297, ('5. Données salariales brutes'!$C$2:$C$1297 &lt; '5. Données salariales brutes'!D404) * ('5. Données salariales brutes'!$C$2:$C$1297 &gt;= '5. Données salariales brutes'!C404) * ('5. Données salariales brutes'!$A$2:$A$1297 &lt;&gt; '5. Données salariales brutes'!A404),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ED-LAT-04 (EE 13), EG-05, EL-05, FO-01, FR-1, GL-COI-14, GL-EIM-13, GL-EIM-14, GL-PCF-13, GL-PCF-14, GL-PIP-14, GL-SMW-12, GL-SMW-13, GL-VHE-13, GL-VHE-14, GS-12, GT-05, HP-05, HS-HDO-10, HS-PHS-10, MA-03, PO-IMA-03, PO-LES-TO-03, PO-LES-IM-03, PO-TCO-03, RO-04, SO-MAO-03, SO-RAD-02, SR-E (Groupe salarial 4 MDO-5), SR-E (Groupe salarial 5), TI-05 Aviation, TR-02</v>
      </c>
      <c r="C404" s="129" t="str" cm="1">
        <f t="array" ref="C404">_xlfn.TEXTJOIN(", ",TRUE,_xlfn._xlws.FILTER('5. Données salariales brutes'!$A$2:$A$1297,('5. Données salariales brutes'!$C$2:$C$1297 &gt;'5. Données salariales brutes'!E404)*('5. Données salariales brutes'!$C$2:$C$1297 &lt;'5. Données salariales brutes'!C404),"No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GL-SMW-11, GL-VHE-12, GL-WOW-14, GS-10, GS-11, HP-04, HR-02, HS-HDO-09, HS-PHS-09, IT-01, LS-01, LS-02, MT-02, NU-CHN-1, NU-HOS-1, PE-02, PI-05-CGC, PR(S)-02, SC-7 (utilisation de matériel et métier spécialisés), SE-RES-1, SG-PAT-02, SG-SRE-02, SO-FLP-02, SO-MAO-02, SO-RAD-01, SR-W (Groupe salarial 8), SR-W (Groupe salarial 11), SW-SCW-02, SW-CHA-02, TI-05, UT-1, WP-03</v>
      </c>
    </row>
    <row r="405" spans="1:3" ht="240" x14ac:dyDescent="0.25">
      <c r="A405" s="61" t="str">
        <f>'5. Données salariales brutes'!A405</f>
        <v>ED-EST-04 Manitoba (EE 9)</v>
      </c>
      <c r="B405" s="130" t="str" cm="1">
        <f t="array" ref="B405">_xlfn.TEXTJOIN(", ", TRUE, _xlfn._xlws.FILTER('5. Données salariales brutes'!$A$2:$A$1297, ('5. Données salariales brutes'!$C$2:$C$1297 &lt; '5. Données salariales brutes'!D405) * ('5. Données salariales brutes'!$C$2:$C$1297 &gt;= '5. Données salariales brutes'!C405) * ('5. Données salariales brutes'!$A$2:$A$1297 &lt;&gt; '5. Données salariales brutes'!A405), "No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GS-13, HP-06, HR-03, HS-PHS-10, IS-04 , LP-00, MA-03, ND-DIT-1, ND-HME-1, OM-04, PC-02, PE-03, PI-06-CGC, PM-05 , PM-MCO-01, PR(S)-03, RO-05, SO-FLP-03, SO-MAO-04, SO-RAD-03, SR-E (Groupe salarial 6), SR-E (Groupe salarial 7), SR-E (Groupe salarial 8), SW-SCW-03, TI-06, TI-05 Marine, WP-04</v>
      </c>
      <c r="C405" s="129" t="str" cm="1">
        <f t="array" ref="C405">_xlfn.TEXTJOIN(", ",TRUE,_xlfn._xlws.FILTER('5. Données salariales brutes'!$A$2:$A$1297,('5. Données salariales brutes'!$C$2:$C$1297 &gt;'5. Données salariales brutes'!E405)*('5. Données salariales brutes'!$C$2:$C$1297 &lt;'5. Données salariales brutes'!C405),"No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GL-MAM-14, GL-PCF-13, GL-PCF-14, GL-PIP-13, GL-PIP-14, GL-SMW-11, GL-SMW-12, GL-VHE-13, GL-VHE-14, GS-11, GS-12, GT-05, HP-05, HR-02, HS-HDO-10, HS-PHS-09, MT-02, NU-CHN-1, NU-HOS-1, PI-05-CGC, PO-IMA-03, PO-LES-TO-03, PO-LES-IM-03, PO-TCO-03, RO-04, SE-RES-1, SO-FLP-02, SO-MAO-03, SO-RAD-01, SO-RAD-02, SR-E (Groupe salarial 4 MDO-5), SR-E (Groupe salarial 5), SR-W (Groupe salarial 11), SW-CHA-02, TI-05 Aviation, TR-02</v>
      </c>
    </row>
    <row r="406" spans="1:3" ht="195" x14ac:dyDescent="0.25">
      <c r="A406" s="61" t="str">
        <f>'5. Données salariales brutes'!A406</f>
        <v>ED-EST-04 Manitoba (EE 10)</v>
      </c>
      <c r="B406" s="130" t="str" cm="1">
        <f t="array" ref="B406">_xlfn.TEXTJOIN(", ", TRUE, _xlfn._xlws.FILTER('5. Données salariales brutes'!$A$2:$A$1297, ('5. Données salariales brutes'!$C$2:$C$1297 &lt; '5. Données salariales brutes'!D406) * ('5. Données salariales brutes'!$C$2:$C$1297 &gt;= '5. Données salariales brutes'!C406) * ('5. Données salariales brutes'!$A$2:$A$1297 &lt;&gt; '5. Données salariales brutes'!A406), "No matches"))</f>
        <v>AS-05, CT-EAV-02 , CT-IAU-02, CX-2, DS-3, ED-EST-04 (EE 7), ED-EST-04 (EE 8), ED-EST-05 (EE 5), ED-EST-05 (EE 6), ED-EST-06 (EE 4), ED-EST-06 (EE 5), ED-EST-06 Québec (EE 12), ED-EST-06 Ontario (EE 8), ED-EST-06 Ontario (EE 9),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TI-05 Marine, VM-1, WP-04</v>
      </c>
      <c r="C406" s="129" t="str" cm="1">
        <f t="array" ref="C406">_xlfn.TEXTJOIN(", ",TRUE,_xlfn._xlws.FILTER('5. Données salariales brutes'!$A$2:$A$1297,('5. Données salariales brutes'!$C$2:$C$1297 &gt;'5. Données salariales brutes'!E406)*('5. Données salariales brutes'!$C$2:$C$1297 &lt;'5. Données salariales brutes'!C406),"No matches"))</f>
        <v>AG-02, AI-02, BI-02, CH-02, CX-1, DD-08, DD-09, EC-04, ED-EDS-02,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PO-LES-TO-03, PO-LES-IM-03, PO-TCO-03, PR(S)-03, SO-FLP-03, SO-MAO-03, SO-MAO-04, SO-RAD-02, SR-E (Groupe salarial 5), SR-E (Groupe salarial 6), SW-SCW-03, TI-06, TI-05 Aviation, TR-02</v>
      </c>
    </row>
    <row r="407" spans="1:3" ht="285" x14ac:dyDescent="0.25">
      <c r="A407" s="61" t="str">
        <f>'5. Données salariales brutes'!A407</f>
        <v>ED-EST-05 Manitoba (EE 1)</v>
      </c>
      <c r="B407" s="130" t="str" cm="1">
        <f t="array" ref="B407">_xlfn.TEXTJOIN(", ", TRUE, _xlfn._xlws.FILTER('5. Données salariales brutes'!$A$2:$A$1297, ('5. Données salariales brutes'!$C$2:$C$1297 &lt; '5. Données salariales brutes'!D407) * ('5. Données salariales brutes'!$C$2:$C$1297 &gt;= '5. Données salariales brutes'!C407) * ('5. Données salariales brutes'!$A$2:$A$1297 &lt;&gt; '5. Données salariales brutes'!A407), "No matches"))</f>
        <v>CM-07, CO-DEV/PER, CR-06, DA-CON-6, DA-PRO-6,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SO-MAO-TO, SR-E (Groupe salarial 1), SR-W (Groupe salarial 9) APC-7, SR-W (Groupe salarial 9) APD-9, ST-COR-2</v>
      </c>
      <c r="C407" s="129" t="str" cm="1">
        <f t="array" ref="C407">_xlfn.TEXTJOIN(", ",TRUE,_xlfn._xlws.FILTER('5. Données salariales brutes'!$A$2:$A$1297,('5. Données salariales brutes'!$C$2:$C$1297 &gt;'5. Données salariales brutes'!E407)*('5. Données salariales brutes'!$C$2:$C$1297 &lt;'5. Données salariales brutes'!C407),"No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ED-LAT-01 (EE 10), ED-LAT-02 (EE 5), ED-LAT-02 (EE 6), ED-LAT-03 (EE 4), ED-LAT-03 (EE 5), ED-LAT-04 (EE 2), ED-LAT-04 (EE 3), EG-02, GL-AIM-9, GL-AMW-8, GL-AMW-9, GL-ELE -10, GL-ELE -11, GL-GHW-6, GL-GHW-7, GL-INM-9, GL-INM-10, GL-MAM-00, GL-MAM-7, GL-MAM-8, GL-MAN-7, GL-MAN-8, GL-MDO-9, GL-MOC-8, GL-MST-10, GL-MST-11, GL-PCF-6, GL-PIP-00, GL-PRW-7, GL-PRW-8, GL-WOW-00, GS-06, HP-02, HS-HDO-05, HS-PHS-05, IS-02 , LI-7, MT-01, PI-02-CGC, PM-02 , PY-06, RO-01, SC-4 (service du pont et service de la chambre des machines), SC-5 (service du pont et service de la chambre des machines), SC-STD-4, SC-STD-5, SG-SRE-01, SR-W (Groupe salarial 3), SR-W (Groupe salarial 9) APD-8, TI-03, TR-01</v>
      </c>
    </row>
    <row r="408" spans="1:3" ht="315" x14ac:dyDescent="0.25">
      <c r="A408" s="61" t="str">
        <f>'5. Données salariales brutes'!A408</f>
        <v>ED-EST-05 Manitoba (EE 2)</v>
      </c>
      <c r="B408" s="130" t="str" cm="1">
        <f t="array" ref="B408">_xlfn.TEXTJOIN(", ", TRUE, _xlfn._xlws.FILTER('5. Données salariales brutes'!$A$2:$A$1297, ('5. Données salariales brutes'!$C$2:$C$1297 &lt; '5. Données salariales brutes'!D408) * ('5. Données salariales brutes'!$C$2:$C$1297 &gt;= '5. Données salariales brutes'!C408) * ('5. Données salariales brutes'!$A$2:$A$1297 &lt;&gt; '5. Données salariales brutes'!A408),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c r="C408" s="129" t="str" cm="1">
        <f t="array" ref="C408">_xlfn.TEXTJOIN(", ",TRUE,_xlfn._xlws.FILTER('5. Données salariales brutes'!$A$2:$A$1297,('5. Données salariales brutes'!$C$2:$C$1297 &gt;'5. Données salariales brutes'!E408)*('5. Données salariales brutes'!$C$2:$C$1297 &lt;'5. Données salariales brutes'!C408),"No matches"))</f>
        <v>AS-02, CM-07, CO-DEV/PER, CR-06, DA-CON-6, DD-05, ED-EST-01 (EE 6), ED-EST-02 (EE 5) , ED-EST-03 (EE 3), ED-EST-04 Maritimes (EE 6), ED-EST-04 Maritimes (EE 7),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409" spans="1:3" ht="300" x14ac:dyDescent="0.25">
      <c r="A409" s="61" t="str">
        <f>'5. Données salariales brutes'!A409</f>
        <v>ED-EST-05 Manitoba (EE 3)</v>
      </c>
      <c r="B409" s="130" t="str" cm="1">
        <f t="array" ref="B409">_xlfn.TEXTJOIN(", ", TRUE, _xlfn._xlws.FILTER('5. Données salariales brutes'!$A$2:$A$1297, ('5. Données salariales brutes'!$C$2:$C$1297 &lt; '5. Données salariales brutes'!D409) * ('5. Données salariales brutes'!$C$2:$C$1297 &gt;= '5. Données salariales brutes'!C409) * ('5. Données salariales brutes'!$A$2:$A$1297 &lt;&gt; '5. Données salariales brutes'!A409),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4), ED-EST-04 Manitoba (EE 5),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ED-LAT-04 (EE 7), EG-03,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c r="C409" s="129" t="str" cm="1">
        <f t="array" ref="C409">_xlfn.TEXTJOIN(", ",TRUE,_xlfn._xlws.FILTER('5. Données salariales brutes'!$A$2:$A$1297,('5. Données salariales brutes'!$C$2:$C$1297 &gt;'5. Données salariales brutes'!E409)*('5. Données salariales brutes'!$C$2:$C$1297 &lt;'5. Données salariales brutes'!C409),"No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ED-EST-06 Ontario (EE 3), ED-EST-04 Manitoba (EE 3), ED-EST-04 Manitoba (EE 4), ED-EST-05 Manitoba (EE 2),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row>
    <row r="410" spans="1:3" ht="300" x14ac:dyDescent="0.25">
      <c r="A410" s="61" t="str">
        <f>'5. Données salariales brutes'!A410</f>
        <v>ED-EST-05 Manitoba (EE 4)</v>
      </c>
      <c r="B410" s="130" t="str" cm="1">
        <f t="array" ref="B410">_xlfn.TEXTJOIN(", ", TRUE, _xlfn._xlws.FILTER('5. Données salariales brutes'!$A$2:$A$1297, ('5. Données salariales brutes'!$C$2:$C$1297 &lt; '5. Données salariales brutes'!D410) * ('5. Données salariales brutes'!$C$2:$C$1297 &gt;= '5. Données salariales brutes'!C410) * ('5. Données salariales brutes'!$A$2:$A$1297 &lt;&gt; '5. Données salariales brutes'!A410), "No matches"))</f>
        <v>AI-01, AS-04,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GL-PCF-11, GL-PIP-11, GL-PIP-12, GL-PRW-12, GL-PRW-13, GL-SMW-9, GL-SMW-10, GL-VHE-10, GL-VHE-11, GL-WOW-12, GL-WOW-13, GS-09, HP-04, HS-PHS-08, IS-03 , IT-01, LS-01, OM-03, PC-01, PE-02, PG-03, PI-04-CGC, PM-04 , PO-IMA-02, PO-LES-TO-02, PO-LES-IM-02, PO-TCO-02, PR(S)-02, RO-03, SC-7 (utilisation de matériel et métier spécialisés), SG-SRE-02, SO-FLP-01, SR-E (APA), SR-E (APB), SR-W (Groupe salarial 7), TI-05, WP-03</v>
      </c>
      <c r="C410" s="129" t="str" cm="1">
        <f t="array" ref="C410">_xlfn.TEXTJOIN(", ",TRUE,_xlfn._xlws.FILTER('5. Données salariales brutes'!$A$2:$A$1297,('5. Données salariales brutes'!$C$2:$C$1297 &gt;'5. Données salariales brutes'!E410)*('5. Données salariales brutes'!$C$2:$C$1297 &lt;'5. Données salariales brutes'!C410),"No matches"))</f>
        <v>AG-01, BI-01, CH-01,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GL-PCF-10, GL-PIP-9, GL-PIP-10, GL-PRW-11, GL-SMW-8, GL-VHE-9, GL-WOW-11, GT-04, HP-03, HR-01, HS-HDO-08, LI-9, MA-02, PS-1, SC-5 (utilisation de matériel et métier spécialisés), SC-6 (utilisation de matériel et métier spécialisés), SG-PAT-01, SO-MAO-01, SR-E (Groupe salarial 2 ELE-2), SR-E (Groupe salarial 3 MDO-4), SR-W (Groupe salarial 4), SR-W (Groupe salarial 5), SR-W (Groupe salarial 6), SR-W (Groupe salarial 9) APC-8, SR-W (Groupe salarial 9) APD-10, SW-SCW-01, SW-CHA-01, TI-04</v>
      </c>
    </row>
    <row r="411" spans="1:3" ht="285" x14ac:dyDescent="0.25">
      <c r="A411" s="61" t="str">
        <f>'5. Données salariales brutes'!A411</f>
        <v>ED-EST-05 Manitoba (EE 5)</v>
      </c>
      <c r="B411" s="130" t="str" cm="1">
        <f t="array" ref="B411">_xlfn.TEXTJOIN(", ", TRUE, _xlfn._xlws.FILTER('5. Données salariales brutes'!$A$2:$A$1297, ('5. Données salariales brutes'!$C$2:$C$1297 &lt; '5. Données salariales brutes'!D411) * ('5. Données salariales brutes'!$C$2:$C$1297 &gt;= '5. Données salariales brutes'!C411) * ('5. Données salariales brutes'!$A$2:$A$1297 &lt;&gt; '5. Données salariales brutes'!A411),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SW-SCW-02, TI-05, UT-1, WP-03</v>
      </c>
      <c r="C411" s="129" t="str" cm="1">
        <f t="array" ref="C411">_xlfn.TEXTJOIN(", ",TRUE,_xlfn._xlws.FILTER('5. Données salariales brutes'!$A$2:$A$1297,('5. Données salariales brutes'!$C$2:$C$1297 &gt;'5. Données salariales brutes'!E411)*('5. Données salariales brutes'!$C$2:$C$1297 &lt;'5. Données salariales brutes'!C411),"No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row>
    <row r="412" spans="1:3" ht="285" x14ac:dyDescent="0.25">
      <c r="A412" s="61" t="str">
        <f>'5. Données salariales brutes'!A412</f>
        <v>ED-EST-05 Manitoba (EE 6)</v>
      </c>
      <c r="B412" s="130" t="str" cm="1">
        <f t="array" ref="B412">_xlfn.TEXTJOIN(", ", TRUE, _xlfn._xlws.FILTER('5. Données salariales brutes'!$A$2:$A$1297, ('5. Données salariales brutes'!$C$2:$C$1297 &lt; '5. Données salariales brutes'!D412) * ('5. Données salariales brutes'!$C$2:$C$1297 &gt;= '5. Données salariales brutes'!C412) * ('5. Données salariales brutes'!$A$2:$A$1297 &lt;&gt; '5. Données salariales brutes'!A412),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GL-COI-13, GL-COI-14, GL-EIM-13, GL-PCF-13, GL-PIP-13, GL-PIP-14, GL-SMW-12, GL-VHE-13, GS-11, GT-05, HP-05, HR-02, HS-HDO-10, HS-PHS-09, MT-02, NU-CHN-1, NU-HOS-1, PI-05-CGC, PO-IMA-03, PO-LES-TO-03, PO-LES-IM-03, PO-TCO-03, RO-04, SE-RES-1, SO-FLP-02, SO-MAO-03, SO-RAD-01, SR-E (Groupe salarial 4 MDO-5), SR-E (Groupe salarial 5), SR-W (Groupe salarial 11), SW-CHA-02, TR-02</v>
      </c>
      <c r="C412" s="129" t="str" cm="1">
        <f t="array" ref="C412">_xlfn.TEXTJOIN(", ",TRUE,_xlfn._xlws.FILTER('5. Données salariales brutes'!$A$2:$A$1297,('5. Données salariales brutes'!$C$2:$C$1297 &gt;'5. Données salariales brutes'!E412)*('5. Données salariales brutes'!$C$2:$C$1297 &lt;'5. Données salariales brutes'!C412),"No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ED-EST-06 Manitoba (EE 4), ED-EST-04 Saskatchewan (EE 7),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ED-LAT-04 (EE 10), EG-04, EL-04, EN-SUR-01, FB-2, GL-AIM-14, GL-AMW-14, GL-COI-11, GL-COI-12, GL-EIM-11, GL-EIM-12, GL-MAM-13, GL-MAM-14, GL-MAN-13, GL-MAN-14, GL-MOC-14, GL-PCF-11, GL-PCF-12, GL-PIP-11, GL-PIP-12, GL-PRW-13, GL-PRW-14, GL-SMW-10, GL-SMW-11,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row>
    <row r="413" spans="1:3" ht="255" x14ac:dyDescent="0.25">
      <c r="A413" s="61" t="str">
        <f>'5. Données salariales brutes'!A413</f>
        <v>ED-EST-05 Manitoba (EE 7)</v>
      </c>
      <c r="B413" s="130" t="str" cm="1">
        <f t="array" ref="B413">_xlfn.TEXTJOIN(", ", TRUE, _xlfn._xlws.FILTER('5. Données salariales brutes'!$A$2:$A$1297, ('5. Données salariales brutes'!$C$2:$C$1297 &lt; '5. Données salariales brutes'!D413) * ('5. Données salariales brutes'!$C$2:$C$1297 &gt;= '5. Données salariales brutes'!C413) * ('5. Données salariales brutes'!$A$2:$A$1297 &lt;&gt; '5. Données salariales brutes'!A413), "No matches"))</f>
        <v>AG-02, AI-02, BI-02, CH-02, CX-1, DD-08, DD-09, EC-04, ED-EDS-02, ED-EST-03 (EE 9), ED-EST-04 (EE 6), ED-EST-05 (EE 4), ED-EST-06 (EE 3), ED-EST-05 Maritimes (EE 10), ED-EST-06 Maritimes (EE 9), ED-EST-06 Maritimes (EE 10), ED-EST-06 Québec (EE 10), ED-EST-06 Québec (EE 11), ED-EST-05 Ontario (EE 10), ED-EST-06 Ontario (EE 7), ED-EST-04 Manitoba (EE 9), ED-EST-05 Manitoba (EE 8), ED-EST-06 Manitoba (EE 6), ED-EST-06 Manitoba (EE 7), ED-EST-04 Saskatchewan (EE 10), ED-EST-05 Saskatchewan (EE 9),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PR(S)-03, SO-FLP-03, SO-MAO-04, SO-RAD-02, SR-E (Groupe salarial 5), SR-E (Groupe salarial 6), SW-SCW-03, TI-06, TI-05 Aviation, TR-02</v>
      </c>
      <c r="C413" s="129" t="str" cm="1">
        <f t="array" ref="C413">_xlfn.TEXTJOIN(", ",TRUE,_xlfn._xlws.FILTER('5. Données salariales brutes'!$A$2:$A$1297,('5. Données salariales brutes'!$C$2:$C$1297 &gt;'5. Données salariales brutes'!E413)*('5. Données salariales brutes'!$C$2:$C$1297 &lt;'5. Données salariales brutes'!C413),"No matches"))</f>
        <v>AR-02, CO-01, CT-FIN-01 , CT-EAV-01 , CT-IAU-01 , DA-CON-8, DD-07, ED-EDS-01, ED-EST-03 (EE 7), ED-EST-03 (EE 8),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5), ED-EST-04 Saskatchewan (EE 8),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(Groupe salarial 4 MDO-5), SR-W (Groupe salarial 8), SR-W (Groupe salarial 11), SW-SCW-02, SW-CHA-02, UT-1</v>
      </c>
    </row>
    <row r="414" spans="1:3" ht="225" x14ac:dyDescent="0.25">
      <c r="A414" s="61" t="str">
        <f>'5. Données salariales brutes'!A414</f>
        <v>ED-EST-05 Manitoba (EE 8)</v>
      </c>
      <c r="B414" s="130" t="str" cm="1">
        <f t="array" ref="B414">_xlfn.TEXTJOIN(", ", TRUE, _xlfn._xlws.FILTER('5. Données salariales brutes'!$A$2:$A$1297, ('5. Données salariales brutes'!$C$2:$C$1297 &lt; '5. Données salariales brutes'!D414) * ('5. Données salariales brutes'!$C$2:$C$1297 &gt;= '5. Données salariales brutes'!C414) * ('5. Données salariales brutes'!$A$2:$A$1297 &lt;&gt; '5. Données salariales brutes'!A414), "No matches"))</f>
        <v>AG-02, AI-02, AS-05, BI-02, CH-02, CX-2, DD-09, ED-EDS-02, ED-EST-03 (EE 9), ED-EST-04 (EE 7), ED-EST-05 (EE 5), ED-EST-06 (EE 4), ED-EST-06 Maritimes (EE 10), ED-EST-06 Québec (EE 11), ED-EST-06 Québec (EE 12), ED-EST-06 Ontario (EE 8), ED-EST-04 Manitoba (EE 10), ED-EST-05 Manitoba (EE 9), ED-EST-06 Manitoba (EE 7), ED-EST-06 Manitoba (EE 8), ED-EST-05 Saskatchewan (EE 10), ED-EST-06 Saskatchewan (EE 8), ED-EST-06 Saskatchewan (EE 9),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HS-PHS-10, IS-04 , IT-02, LP-00, ND-ADV-1, ND-DIT-1, ND-HME-1, OM-04, PC-02, PE-03, PI-06-CGC, PM-05 , PM-MCO-01, PO-LES-TO-04, PO-TCO-04, PS-2, PR(S)-03, RO-05, SG-SRE-03, SO-FLP-03, SO-MAO-04, SO-RAD-03, SR-E (Groupe salarial 6), SR-E (Groupe salarial 7), SR-E (Groupe salarial 8), SR-E (Groupe salarial 9), SW-SCW-03, SW-SCW-01 Travailleurs du service social clinique, TI-06, TI-05 Marine, VM-1, WP-04</v>
      </c>
      <c r="C414" s="129" t="str" cm="1">
        <f t="array" ref="C414">_xlfn.TEXTJOIN(", ",TRUE,_xlfn._xlws.FILTER('5. Données salariales brutes'!$A$2:$A$1297,('5. Données salariales brutes'!$C$2:$C$1297 &gt;'5. Données salariales brutes'!E414)*('5. Données salariales brutes'!$C$2:$C$1297 &lt;'5. Données salariales brutes'!C414),"No matches"))</f>
        <v>CT-FIN-01 , CX-1, DD-08, EC-04, ED-EST-03 (EE 8), ED-EST-04 (EE 5), ED-EST-04 (EE 6), ED-EST-05 (EE 4), ED-EST-06 (EE 2), ED-EST-06 (EE 3), ED-EST-05 Maritimes (EE 9), ED-EST-05 Maritimes (EE 10), ED-EST-06 Maritimes (EE 8), ED-EST-06 Maritimes (EE 9), ED-EST-05 Québec (EE 12), ED-EST-06 Québec (EE 9), ED-EST-06 Québec (EE 10), ED-EST-04 Ontario (EE 10), ED-EST-05 Ontario (EE 9), ED-EST-05 Ontario (EE 10), ED-EST-06 Ontario (EE 6), ED-EST-06 Ontario (EE 7), ED-EST-04 Manitoba (EE 8), ED-EST-04 Manitoba (EE 9), ED-EST-05 Manitoba (EE 7), ED-EST-06 Manitoba (EE 5), ED-EST-06 Manitoba (EE 6), ED-EST-04 Saskatchewan (EE 9),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HS-HDO-10, HS-PHS-09, MA-03, MT-02, NU-CHN-1, NU-HOS-1, PI-05-CGC, PO-IMA-03, PO-LES-TO-03, PO-LES-IM-03, PO-TCO-03, RO-04, SO-FLP-02, SO-MAO-03, SO-RAD-02, SR-E (Groupe salarial 4 MDO-5), SR-E (Groupe salarial 5), SR-W (Groupe salarial 11), SW-CHA-02, TI-05 Aviation, TR-02</v>
      </c>
    </row>
    <row r="415" spans="1:3" ht="195" x14ac:dyDescent="0.25">
      <c r="A415" s="61" t="str">
        <f>'5. Données salariales brutes'!A415</f>
        <v>ED-EST-05 Manitoba (EE 9)</v>
      </c>
      <c r="B415" s="130" t="str" cm="1">
        <f t="array" ref="B415">_xlfn.TEXTJOIN(", ", TRUE, _xlfn._xlws.FILTER('5. Données salariales brutes'!$A$2:$A$1297, ('5. Données salariales brutes'!$C$2:$C$1297 &lt; '5. Données salariales brutes'!D415) * ('5. Données salariales brutes'!$C$2:$C$1297 &gt;= '5. Données salariales brutes'!C415) * ('5. Données salariales brutes'!$A$2:$A$1297 &lt;&gt; '5. Données salariales brutes'!A415), "No matches"))</f>
        <v>AS-05, CT-EAV-02 , CT-IAU-02, CX-2, DS-3, ED-EDS-03, ED-EST-04 (EE 8), ED-EST-05 (EE 6), ED-EST-06 (EE 4),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FB-3, FB-4, FR-2, FS-01, GT-06, HR-03, IS-04 , IT-02, LS-03, ND-ADV-1, NU-CHN-2, NU-CHN-3, NU-HOS-2, NU-HOS-3, PG-04, PI-06-CGC,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415" s="129" t="str" cm="1">
        <f t="array" ref="C415">_xlfn.TEXTJOIN(", ",TRUE,_xlfn._xlws.FILTER('5. Données salariales brutes'!$A$2:$A$1297,('5. Données salariales brutes'!$C$2:$C$1297 &gt;'5. Données salariales brutes'!E415)*('5. Données salariales brutes'!$C$2:$C$1297 &lt;'5. Données salariales brutes'!C415),"No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ED-EST-06 Saskatchewan (EE 9), ED-EST-04 Alberta (EE 10), ED-EST-05 Alberta (EE 9), ED-EST-06 Alberta (EE 8), ED-EST-04 Colombie-Britannique (EE 11), ED-EST-05 Colombie-Britannique (EE 8),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 TR-02</v>
      </c>
    </row>
    <row r="416" spans="1:3" ht="180" x14ac:dyDescent="0.25">
      <c r="A416" s="61" t="str">
        <f>'5. Données salariales brutes'!A416</f>
        <v>ED-EST-05 Manitoba (EE 10)</v>
      </c>
      <c r="B416" s="130" t="str" cm="1">
        <f t="array" ref="B416">_xlfn.TEXTJOIN(", ", TRUE, _xlfn._xlws.FILTER('5. Données salariales brutes'!$A$2:$A$1297, ('5. Données salariales brutes'!$C$2:$C$1297 &lt; '5. Données salariales brutes'!D416) * ('5. Données salariales brutes'!$C$2:$C$1297 &gt;= '5. Données salariales brutes'!C416) * ('5. Données salariales brutes'!$A$2:$A$1297 &lt;&gt; '5. Données salariales brutes'!A416), "No matches"))</f>
        <v>AR-03, CT-FIN-02 , CT-EAV-02 , CT-IAU-02, CX-3, DS-3, ED-EDS-03, ED-EST-04 (EE 8),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GT-06, HP-07, LS-03, ND-DIT-2, ND-HME-2, NU-CHN-2, NU-CHN-3, NU-HOS-2, NU-HOS-3, PE-04, PI-07-CGC, SG-PAT-03, SO-FLP-04, SO-MAO-05, SO-MAO-06, SR-E (Groupe salarial 10), SR-E (Groupe salarial 11), SR-E (Groupe salarial 12), SW-SCW-02 Travailleurs du service social clinique, SW-CHA-03, TI-07</v>
      </c>
      <c r="C416" s="129" t="str" cm="1">
        <f t="array" ref="C416">_xlfn.TEXTJOIN(", ",TRUE,_xlfn._xlws.FILTER('5. Données salariales brutes'!$A$2:$A$1297,('5. Données salariales brutes'!$C$2:$C$1297 &gt;'5. Données salariales brutes'!E416)*('5. Données salariales brutes'!$C$2:$C$1297 &lt;'5. Données salariales brutes'!C416),"No matches"))</f>
        <v>AG-02, AI-02, AS-05, BI-02, CH-02, CX-2, DD-09, ED-EDS-02, ED-EST-04 (EE 7), ED-EST-05 (EE 5), ED-EST-06 (EE 4), ED-EST-06 Maritimes (EE 10), ED-EST-06 Québec (EE 11), ED-EST-06 Québec (EE 12), ED-EST-06 Ontario (EE 8), ED-EST-04 Manitoba (EE 10), ED-EST-05 Manitoba (EE 9), ED-EST-06 Manitoba (EE 7), ED-EST-06 Manitoba (EE 8), ED-EST-05 Saskatchewan (EE 10), ED-EST-06 Saskatchewan (EE 9), ED-EST-06 Saskatchewan (EE 10),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row>
    <row r="417" spans="1:3" ht="285" x14ac:dyDescent="0.25">
      <c r="A417" s="61" t="str">
        <f>'5. Données salariales brutes'!A417</f>
        <v>ED-EST-06 Manitoba (EE 1)</v>
      </c>
      <c r="B417" s="130" t="str" cm="1">
        <f t="array" ref="B417">_xlfn.TEXTJOIN(", ", TRUE, _xlfn._xlws.FILTER('5. Données salariales brutes'!$A$2:$A$1297, ('5. Données salariales brutes'!$C$2:$C$1297 &lt; '5. Données salariales brutes'!D417) * ('5. Données salariales brutes'!$C$2:$C$1297 &gt;= '5. Données salariales brutes'!C417) * ('5. Données salariales brutes'!$A$2:$A$1297 &lt;&gt; '5. Données salariales brutes'!A417),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6), EG-03, EU-LAI-1, FB-1, GL-AIM-11, GL-AIM-12, GL-AMW-12, GL-COI-9, GL-EIM-9, GL-ELE -13, GL-ELE -14, GL-GHW-10, GL-GHW-11, GL-INM-12, GL-INM-13, GL-MAM-10, GL-MAM-11, GL-MAN-10, GL-MAN-11, GL-MDO-12, GL-MOC-11,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417" s="129" t="str" cm="1">
        <f t="array" ref="C417">_xlfn.TEXTJOIN(", ",TRUE,_xlfn._xlws.FILTER('5. Données salariales brutes'!$A$2:$A$1297,('5. Données salariales brutes'!$C$2:$C$1297 &gt;'5. Données salariales brutes'!E417)*('5. Données salariales brutes'!$C$2:$C$1297 &lt;'5. Données salariales brutes'!C417),"No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ED-LAT-04 (EE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418" spans="1:3" ht="315" x14ac:dyDescent="0.25">
      <c r="A418" s="61" t="str">
        <f>'5. Données salariales brutes'!A418</f>
        <v>ED-EST-06 Manitoba (EE 2)</v>
      </c>
      <c r="B418" s="130" t="str" cm="1">
        <f t="array" ref="B418">_xlfn.TEXTJOIN(", ", TRUE, _xlfn._xlws.FILTER('5. Données salariales brutes'!$A$2:$A$1297, ('5. Données salariales brutes'!$C$2:$C$1297 &lt; '5. Données salariales brutes'!D418) * ('5. Données salariales brutes'!$C$2:$C$1297 &gt;= '5. Données salariales brutes'!C418) * ('5. Données salariales brutes'!$A$2:$A$1297 &lt;&gt; '5. Données salariales brutes'!A418),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GL-PRW-11, GL-PRW-12, GL-SMW-9, GL-VHE-10, GL-WOW-12, GS-09, GT-04, HS-PHS-08, IS-03 , LI-9, PC-01, PI-04-CGC, PM-04 , PS-1, SC-6 (utilisation de matériel et métier spécialisés), SO-FLP-01, SO-MAO-01, SR-E (Groupe salarial 3 MDO-4), SR-W (Groupe salarial 6), SW-SCW-01, SW-CHA-01</v>
      </c>
      <c r="C418" s="129" t="str" cm="1">
        <f t="array" ref="C418">_xlfn.TEXTJOIN(", ",TRUE,_xlfn._xlws.FILTER('5. Données salariales brutes'!$A$2:$A$1297,('5. Données salariales brutes'!$C$2:$C$1297 &gt;'5. Données salariales brutes'!E418)*('5. Données salariales brutes'!$C$2:$C$1297 &lt;'5. Données salariales brutes'!C418),"No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419" spans="1:3" ht="285" x14ac:dyDescent="0.25">
      <c r="A419" s="61" t="str">
        <f>'5. Données salariales brutes'!A419</f>
        <v>ED-EST-06 Manitoba (EE 3)</v>
      </c>
      <c r="B419" s="130" t="str" cm="1">
        <f t="array" ref="B419">_xlfn.TEXTJOIN(", ", TRUE, _xlfn._xlws.FILTER('5. Données salariales brutes'!$A$2:$A$1297, ('5. Données salariales brutes'!$C$2:$C$1297 &lt; '5. Données salariales brutes'!D419) * ('5. Données salariales brutes'!$C$2:$C$1297 &gt;= '5. Données salariales brutes'!C419) * ('5. Données salariales brutes'!$A$2:$A$1297 &lt;&gt; '5. Données salariales brutes'!A419), "No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(utilisation de matériel et métier spécialisés), SG-PAT-02, SG-SRE-02, SO-FLP-01, SR-E (APA), SR-E (APB), SR-W (Groupe salarial 7), SW-SCW-02, TI-05, WP-03</v>
      </c>
      <c r="C419" s="129" t="str" cm="1">
        <f t="array" ref="C419">_xlfn.TEXTJOIN(", ",TRUE,_xlfn._xlws.FILTER('5. Données salariales brutes'!$A$2:$A$1297,('5. Données salariales brutes'!$C$2:$C$1297 &gt;'5. Données salariales brutes'!E419)*('5. Données salariales brutes'!$C$2:$C$1297 &lt;'5. Données salariales brutes'!C419),"No matches"))</f>
        <v>AG-01, BI-01, CH-01, CR-07, DA-CON-7,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420" spans="1:3" ht="285" x14ac:dyDescent="0.25">
      <c r="A420" s="61" t="str">
        <f>'5. Données salariales brutes'!A420</f>
        <v>ED-EST-06 Manitoba (EE 4)</v>
      </c>
      <c r="B420" s="130" t="str" cm="1">
        <f t="array" ref="B420">_xlfn.TEXTJOIN(", ", TRUE, _xlfn._xlws.FILTER('5. Données salariales brutes'!$A$2:$A$1297, ('5. Données salariales brutes'!$C$2:$C$1297 &lt; '5. Données salariales brutes'!D420) * ('5. Données salariales brutes'!$C$2:$C$1297 &gt;= '5. Données salariales brutes'!C420) * ('5. Données salariales brutes'!$A$2:$A$1297 &lt;&gt; '5. Données salariales brutes'!A420),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HP-04, HR-02, HS-HDO-09, HS-HDO-10, HS-PHS-09, LS-02, MT-02, NU-CHN-1, NU-HOS-1, PI-05-CGC, RO-04, SE-RES-1, SG-PAT-02, SO-FLP-02, SO-MAO-02, SO-RAD-01, SR-E (Groupe salarial 4 MDO-5), SR-W (Groupe salarial 8), SR-W (Groupe salarial 11), SW-SCW-02, SW-CHA-02, UT-1</v>
      </c>
      <c r="C420" s="129" t="str" cm="1">
        <f t="array" ref="C420">_xlfn.TEXTJOIN(", ",TRUE,_xlfn._xlws.FILTER('5. Données salariales brutes'!$A$2:$A$1297,('5. Données salariales brutes'!$C$2:$C$1297 &gt;'5. Données salariales brutes'!E420)*('5. Données salariales brutes'!$C$2:$C$1297 &lt;'5. Données salariales brutes'!C420),"No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421" spans="1:3" ht="270" x14ac:dyDescent="0.25">
      <c r="A421" s="61" t="str">
        <f>'5. Données salariales brutes'!A421</f>
        <v>ED-EST-06 Manitoba (EE 5)</v>
      </c>
      <c r="B421" s="130" t="str" cm="1">
        <f t="array" ref="B421">_xlfn.TEXTJOIN(", ", TRUE, _xlfn._xlws.FILTER('5. Données salariales brutes'!$A$2:$A$1297, ('5. Données salariales brutes'!$C$2:$C$1297 &lt; '5. Données salariales brutes'!D421) * ('5. Données salariales brutes'!$C$2:$C$1297 &gt;= '5. Données salariales brutes'!C421) * ('5. Données salariales brutes'!$A$2:$A$1297 &lt;&gt; '5. Données salariales brutes'!A421), "No matches"))</f>
        <v>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c r="C421" s="129" t="str" cm="1">
        <f t="array" ref="C421">_xlfn.TEXTJOIN(", ",TRUE,_xlfn._xlws.FILTER('5. Données salariales brutes'!$A$2:$A$1297,('5. Données salariales brutes'!$C$2:$C$1297 &gt;'5. Données salariales brutes'!E421)*('5. Données salariales brutes'!$C$2:$C$1297 &lt;'5. Données salariales brutes'!C421),"No matches"))</f>
        <v>AI-01, AR-02, CO-01, CT-FIN-01 , CT-EAV-01 , CT-IAU-01 , DA-CON-8, DA-PRO-7, DD-07,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SR-W (Groupe salarial 7), SR-W (Groupe salarial 8), SW-SCW-02, TI-05, UT-1, WP-03</v>
      </c>
    </row>
    <row r="422" spans="1:3" ht="255" x14ac:dyDescent="0.25">
      <c r="A422" s="61" t="str">
        <f>'5. Données salariales brutes'!A422</f>
        <v>ED-EST-06 Manitoba (EE 6)</v>
      </c>
      <c r="B422" s="130" t="str" cm="1">
        <f t="array" ref="B422">_xlfn.TEXTJOIN(", ", TRUE, _xlfn._xlws.FILTER('5. Données salariales brutes'!$A$2:$A$1297, ('5. Données salariales brutes'!$C$2:$C$1297 &lt; '5. Données salariales brutes'!D422) * ('5. Données salariales brutes'!$C$2:$C$1297 &gt;= '5. Données salariales brutes'!C422) * ('5. Données salariales brutes'!$A$2:$A$1297 &lt;&gt; '5. Données salariales brutes'!A422), "No matches"))</f>
        <v>AG-02, AI-02, BI-02, CH-02, CX-2, DD-09, ED-EDS-02, ED-EST-03 (EE 9), ED-EST-04 (EE 6), ED-EST-04 (EE 7),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6), SR-E (Groupe salarial 7), SR-E (Groupe salarial 8), SW-SCW-03, TI-06, TI-05 Aviation, TI-05 Marine, WP-04</v>
      </c>
      <c r="C422" s="129" t="str" cm="1">
        <f t="array" ref="C422">_xlfn.TEXTJOIN(", ",TRUE,_xlfn._xlws.FILTER('5. Données salariales brutes'!$A$2:$A$1297,('5. Données salariales brutes'!$C$2:$C$1297 &gt;'5. Données salariales brutes'!E422)*('5. Données salariales brutes'!$C$2:$C$1297 &lt;'5. Données salariales brutes'!C422),"No matches"))</f>
        <v>AR-02, CT-FIN-01 , CT-EAV-01 , CT-IAU-01 , CX-1, DD-08, EC-04, ED-EDS-01, ED-EST-03 (EE 7), ED-EST-03 (EE 8), ED-EST-04 (EE 5), ED-EST-05 (EE 3), ED-EST-05 (EE 4),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GL-EIM-12, GL-EIM-13, GL-MAM-14, GL-PCF-13, GL-PIP-13, GL-PIP-14, GL-SMW-11, GL-SMW-12, GL-VHE-12, GL-VHE-13, GS-11, GT-05, HP-05, HR-02, HS-HDO-10, HS-PHS-09, LS-02, MT-02, NU-CHN-1, NU-HOS-1, PI-05-CGC, PO-IMA-03, PO-LES-TO-03, PO-LES-IM-03, PO-TCO-03, RO-04, SE-RES-1, SO-FLP-02, SO-MAO-03, SO-RAD-01, SR-E (Groupe salarial 4 MDO-5), SR-E (Groupe salarial 5), SR-W (Groupe salarial 8), SR-W (Groupe salarial 11), SW-CHA-02, TR-02, UT-1</v>
      </c>
    </row>
    <row r="423" spans="1:3" ht="210" x14ac:dyDescent="0.25">
      <c r="A423" s="61" t="str">
        <f>'5. Données salariales brutes'!A423</f>
        <v>ED-EST-06 Manitoba (EE 7)</v>
      </c>
      <c r="B423" s="130" t="str" cm="1">
        <f t="array" ref="B423">_xlfn.TEXTJOIN(", ", TRUE, _xlfn._xlws.FILTER('5. Données salariales brutes'!$A$2:$A$1297, ('5. Données salariales brutes'!$C$2:$C$1297 &lt; '5. Données salariales brutes'!D423) * ('5. Données salariales brutes'!$C$2:$C$1297 &gt;= '5. Données salariales brutes'!C423) * ('5. Données salariales brutes'!$A$2:$A$1297 &lt;&gt; '5. Données salariales brutes'!A423), "No matches"))</f>
        <v>AS-05, CT-EAV-02 , CT-IAU-02, CX-2, DS-3, ED-EDS-02, ED-EST-04 (EE 7), ED-EST-04 (EE 8), ED-EST-05 (EE 5), ED-EST-05 (EE 6), ED-EST-06 (EE 4), ED-EST-06 (EE 5), ED-EST-06 Maritimes (EE 10),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SO-RAD-03, SR-E (Groupe salarial 7), SR-E (Groupe salarial 8), SR-E (Groupe salarial 9), SR-E (Groupe salarial 10), SR-W (Groupe salarial 12), SW-SCW-03, SW-SCW-01 Travailleurs du service social clinique, SW-SCW-02 Travailleurs du service social clinique, TI-05 Marine, VM-1, WP-04</v>
      </c>
      <c r="C423" s="129" t="str" cm="1">
        <f t="array" ref="C423">_xlfn.TEXTJOIN(", ",TRUE,_xlfn._xlws.FILTER('5. Données salariales brutes'!$A$2:$A$1297,('5. Données salariales brutes'!$C$2:$C$1297 &gt;'5. Données salariales brutes'!E423)*('5. Données salariales brutes'!$C$2:$C$1297 &lt;'5. Données salariales brutes'!C423),"No matches"))</f>
        <v>AG-02, AI-02, BI-02, CH-02,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ND-HME-1, PC-02, PE-03, PO-IMA-03, PO-LES-TO-03, PO-LES-IM-03, PO-TCO-03, PR(S)-03, SO-FLP-03, SO-MAO-03, SO-MAO-04, SO-RAD-02, SR-E (Groupe salarial 5), SR-E (Groupe salarial 6), TI-06, TI-05 Aviation, TR-02</v>
      </c>
    </row>
    <row r="424" spans="1:3" ht="195" x14ac:dyDescent="0.25">
      <c r="A424" s="61" t="str">
        <f>'5. Données salariales brutes'!A424</f>
        <v>ED-EST-06 Manitoba (EE 8)</v>
      </c>
      <c r="B424" s="130" t="str" cm="1">
        <f t="array" ref="B424">_xlfn.TEXTJOIN(", ", TRUE, _xlfn._xlws.FILTER('5. Données salariales brutes'!$A$2:$A$1297, ('5. Données salariales brutes'!$C$2:$C$1297 &lt; '5. Données salariales brutes'!D424) * ('5. Données salariales brutes'!$C$2:$C$1297 &gt;= '5. Données salariales brutes'!C424) * ('5. Données salariales brutes'!$A$2:$A$1297 &lt;&gt; '5. Données salariales brutes'!A424), "No matches"))</f>
        <v>CT-FIN-02 , CT-EAV-02 , CT-IAU-02, DS-3, ED-EDS-03, ED-EST-04 (EE 8), ED-EST-04 (EE 9), ED-EST-05 (EE 6), ED-EST-05 (EE 7), ED-EST-06 (EE 5), ED-EST-06 Ontario (EE 9), ED-EST-06 Ontario (EE 10), ED-EST-05 Manitoba (EE 10), ED-EST-06 Manitoba (EE 9), ED-EST-06 Saskatchewan (EE 10), ED-EST-06 Alberta (EE 10), ED-EST-05 Colombie-Britannique (EE 11), ED-EST-06 Colombie-Britannique (EE 10), EG-06, EL-06, FB-4, FR-3, GT-06, IT-02, LS-03, ND-DIT-2, ND-HME-2, NU-CHN-2, NU-CHN-3, NU-HOS-2, NU-HOS-3, PG-04, SG-PAT-03, SG-SRE-03, SO-FLP-04, SO-MAO-05, SR-E (Groupe salarial 10), SR-E (Groupe salarial 11), SR-E (Groupe salarial 12), SR-W (Groupe salarial 12), SW-SCW-02 Travailleurs du service social clinique, SW-CHA-03</v>
      </c>
      <c r="C424" s="129" t="str" cm="1">
        <f t="array" ref="C424">_xlfn.TEXTJOIN(", ",TRUE,_xlfn._xlws.FILTER('5. Données salariales brutes'!$A$2:$A$1297,('5. Données salariales brutes'!$C$2:$C$1297 &gt;'5. Données salariales brutes'!E424)*('5. Données salariales brutes'!$C$2:$C$1297 &lt;'5. Données salariales brutes'!C424),"No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GL-SMW-13, GL-SMW-14, GS-13, HP-06, HR-03, HS-PHS-10, IS-04 , LP-00, MA-03,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row>
    <row r="425" spans="1:3" ht="165" x14ac:dyDescent="0.25">
      <c r="A425" s="61" t="str">
        <f>'5. Données salariales brutes'!A425</f>
        <v>ED-EST-06 Manitoba (EE 9)</v>
      </c>
      <c r="B425" s="130" t="str" cm="1">
        <f t="array" ref="B425">_xlfn.TEXTJOIN(", ", TRUE, _xlfn._xlws.FILTER('5. Données salariales brutes'!$A$2:$A$1297, ('5. Données salariales brutes'!$C$2:$C$1297 &lt; '5. Données salariales brutes'!D425) * ('5. Données salariales brutes'!$C$2:$C$1297 &gt;= '5. Données salariales brutes'!C425) * ('5. Données salariales brutes'!$A$2:$A$1297 &lt;&gt; '5. Données salariales brutes'!A425), "No matches"))</f>
        <v>AI-03, AR-03, CT-FIN-02 , CX-3, ED-EDS-03, ED-EST-04 (EE 9), ED-EST-04 (EE 10), ED-EST-05 (EE 7), ED-EST-06 (EE 6), ED-EST-06 Ontario (EE 10), ED-EST-06 Manitoba (EE 10), ED-EST-05 Colombie-Britannique (EE 11), ED-EST-06 Colombie-Britannique (EE 10), ED-EST-06 Colombie-Britannique (EE 11), EG-06, EL-06, FR-3, HP-07, MT-03, ND-DIT-2, ND-HME-2, NU-CHN-3, NU-HOS-3, OP-1, PE-04, PI-07-CGC, PR(S)-04, SO-FLP-05, SO-MAO-06, SR-E (Groupe salarial 12), SW-SCW-03 Travailleurs du service social clinique, TI-07, TI-06 Sécurité ferroviaire, TR-03, UT-2</v>
      </c>
      <c r="C425" s="129" t="str" cm="1">
        <f t="array" ref="C425">_xlfn.TEXTJOIN(", ",TRUE,_xlfn._xlws.FILTER('5. Données salariales brutes'!$A$2:$A$1297,('5. Données salariales brutes'!$C$2:$C$1297 &gt;'5. Données salariales brutes'!E425)*('5. Données salariales brutes'!$C$2:$C$1297 &lt;'5. Données salariales brutes'!C425),"No matches"))</f>
        <v>AS-05, CT-EAV-02 , CT-IAU-02, CX-2, DS-3,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FB-4, FR-2, FS-01, GL-SMW-14, GS-13,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SW-CHA-03, TI-05 Marine, VM-1, WP-04</v>
      </c>
    </row>
    <row r="426" spans="1:3" ht="120" x14ac:dyDescent="0.25">
      <c r="A426" s="61" t="str">
        <f>'5. Données salariales brutes'!A426</f>
        <v>ED-EST-06 Manitoba (EE 10)</v>
      </c>
      <c r="B426" s="130" t="str" cm="1">
        <f t="array" ref="B426">_xlfn.TEXTJOIN(", ", TRUE, _xlfn._xlws.FILTER('5. Données salariales brutes'!$A$2:$A$1297, ('5. Données salariales brutes'!$C$2:$C$1297 &lt; '5. Données salariales brutes'!D426) * ('5. Données salariales brutes'!$C$2:$C$1297 &gt;= '5. Données salariales brutes'!C426) * ('5. Données salariales brutes'!$A$2:$A$1297 &lt;&gt; '5. Données salariales brutes'!A426), "No matches"))</f>
        <v>AI-03, AS-06, CX-3, EC-05, ED-EDS-04, ED-EST-04 (EE 10), ED-EST-05 (EE 8), ED-EST-06 (EE 6), ED-EST-06 (EE 7), ED-EST-06 Colombie-Britannique (EE 11), FB-5, FO-02, FR-4, HP-07, IS-05 , LS-04, MA-04, MT-03, MT-04, NU-CHN-4, NU-HOS-4, OM-05, OP-1, PE-04, PI-07-CGC, PR(S)-04, RO-06, SG-SRE-04, SO-FLP-05, SO-MAO-06, SO-MAO-07, SW-SCW-03 Travailleurs du service social clinique, TI-06 Sécurité ferroviaire, TR-03, UT-2, WP-05</v>
      </c>
      <c r="C426" s="129" t="str" cm="1">
        <f t="array" ref="C426">_xlfn.TEXTJOIN(", ",TRUE,_xlfn._xlws.FILTER('5. Données salariales brutes'!$A$2:$A$1297,('5. Données salariales brutes'!$C$2:$C$1297 &gt;'5. Données salariales brutes'!E426)*('5. Données salariales brutes'!$C$2:$C$1297 &lt;'5. Données salariales brutes'!C426),"No matches"))</f>
        <v>AR-03, 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10), EG-06, EL-06, FB-4, FR-3, GT-06, IT-02, LS-03, ND-DIT-2, ND-HME-2, NU-CHN-2, NU-CHN-3, NU-HOS-2, NU-HOS-3, PG-04, SG-PAT-03, SG-SRE-03, SO-FLP-04, SO-MAO-05, SR-E (Groupe salarial 10), SR-E (Groupe salarial 11), SR-E (Groupe salarial 12), SR-W (Groupe salarial 12), SW-SCW-02 Travailleurs du service social clinique, SW-CHA-03, TI-07</v>
      </c>
    </row>
    <row r="427" spans="1:3" ht="45" x14ac:dyDescent="0.25">
      <c r="A427" s="61" t="str">
        <f>'5. Données salariales brutes'!A427</f>
        <v>ED-EST-01 Saskatchewan (EE 1)</v>
      </c>
      <c r="B427" s="130" t="str" cm="1">
        <f t="array" ref="B427">_xlfn.TEXTJOIN(", ", TRUE, _xlfn._xlws.FILTER('5. Données salariales brutes'!$A$2:$A$1297, ('5. Données salariales brutes'!$C$2:$C$1297 &lt; '5. Données salariales brutes'!D427) * ('5. Données salariales brutes'!$C$2:$C$1297 &gt;= '5. Données salariales brutes'!C427) * ('5. Données salariales brutes'!$A$2:$A$1297 &lt;&gt; '5. Données salariales brutes'!A427), "No matches"))</f>
        <v>ED-EST-01 Maritimes (EE 2), ED-EST-02 Maritimes (EE 1), ED-EST-01 Québec (EE 1), ED-EST-01 Saskatchewan (EE 2), ED-EST-01 Alberta (EE 1), OE-BEO-2, OE-CEO-2, OE-DEO-2, OE-MSE-2, OE-MEO-2, ST-COR Niveau spécial C</v>
      </c>
      <c r="C427" s="129" t="str" cm="1">
        <f t="array" ref="C427">_xlfn.TEXTJOIN(", ",TRUE,_xlfn._xlws.FILTER('5. Données salariales brutes'!$A$2:$A$1297,('5. Données salariales brutes'!$C$2:$C$1297 &gt;'5. Données salariales brutes'!E427)*('5. Données salariales brutes'!$C$2:$C$1297 &lt;'5. Données salariales brutes'!C427),"No matches"))</f>
        <v>CM-01, ED-EST-01 Maritimes (EE 1), GS-01, SR-W (Groupe salarial 9) APC-1, SR-W (Groupe salarial 9) APD-1, ST-COR Niveau spécial A, ST-COR Niveau spécial B</v>
      </c>
    </row>
    <row r="428" spans="1:3" ht="45" x14ac:dyDescent="0.25">
      <c r="A428" s="61" t="str">
        <f>'5. Données salariales brutes'!A428</f>
        <v>ED-EST-01 Saskatchewan (EE 2)</v>
      </c>
      <c r="B428" s="130" t="str" cm="1">
        <f t="array" ref="B428">_xlfn.TEXTJOIN(", ", TRUE, _xlfn._xlws.FILTER('5. Données salariales brutes'!$A$2:$A$1297, ('5. Données salariales brutes'!$C$2:$C$1297 &lt; '5. Données salariales brutes'!D428) * ('5. Données salariales brutes'!$C$2:$C$1297 &gt;= '5. Données salariales brutes'!C428) * ('5. Données salariales brutes'!$A$2:$A$1297 &lt;&gt; '5. Données salariales brutes'!A428), "No matches"))</f>
        <v>CM-02, CR-01, DA-PRO-1, DD-01, ED-EST-01 Maritimes (EE 3), ED-EST-02 Maritimes (EE 2), ED-EST-01 Québec (EE 2), ED-EST-01 Manitoba (EE 1), ED-EST-01 Saskatchewan (EE 3), ED-EST-01 Alberta (EE 2), OE-CEO-3, OE-DEO-3, OE-MEO-3, PY-01, SR-W (Groupe salarial 9) APC-2, SR-W (Groupe salarial 9) APD-2</v>
      </c>
      <c r="C428" s="129" t="str" cm="1">
        <f t="array" ref="C428">_xlfn.TEXTJOIN(", ",TRUE,_xlfn._xlws.FILTER('5. Données salariales brutes'!$A$2:$A$1297,('5. Données salariales brutes'!$C$2:$C$1297 &gt;'5. Données salariales brutes'!E428)*('5. Données salariales brutes'!$C$2:$C$1297 &lt;'5. Données salariales brutes'!C428),"No matches"))</f>
        <v>ED-EST-01 Maritimes (EE 2), ED-EST-02 Maritimes (EE 1), ED-EST-01 Québec (EE 1), ED-EST-01 Saskatchewan (EE 1), ED-EST-01 Alberta (EE 1), OE-BEO-2, OE-CEO-2, OE-DEO-2, OE-MSE-2, OE-MEO-2, ST-COR Niveau spécial B, ST-COR Niveau spécial C</v>
      </c>
    </row>
    <row r="429" spans="1:3" ht="60" x14ac:dyDescent="0.25">
      <c r="A429" s="61" t="str">
        <f>'5. Données salariales brutes'!A429</f>
        <v>ED-EST-01 Saskatchewan (EE 3)</v>
      </c>
      <c r="B429" s="130" t="str" cm="1">
        <f t="array" ref="B429">_xlfn.TEXTJOIN(", ", TRUE, _xlfn._xlws.FILTER('5. Données salariales brutes'!$A$2:$A$1297, ('5. Données salariales brutes'!$C$2:$C$1297 &lt; '5. Données salariales brutes'!D429) * ('5. Données salariales brutes'!$C$2:$C$1297 &gt;= '5. Données salariales brutes'!C429) * ('5. Données salariales brutes'!$A$2:$A$1297 &lt;&gt; '5. Données salariales brutes'!A429), "No matches"))</f>
        <v>CR-02, DA-CON-1, DA-CON-2, DA-CON Niveau spécial C, ED-EST-01 Maritimes (EE 4), ED-EST-02 Maritimes (EE 3), ED-EST-01 Québec (EE 2), ED-EST-02 Québec (EE 1), ED-EST-01 Ontario (EE 1), ED-EST-01 Manitoba (EE 2), ED-EST-01 Saskatchewan (EE 4), ED-EST-02 Saskatchewan (EE 1), ED-EST-01 Alberta (EE 3), ED-EST-02 Alberta (EE 1), ED-EST-01 Colombie-Britannique (EE 1), SR-W (Groupe salarial 9) APC-2, ST-OCE-1, ST-TYP-1, ST-TYP-2</v>
      </c>
      <c r="C429" s="129" t="str" cm="1">
        <f t="array" ref="C429">_xlfn.TEXTJOIN(", ",TRUE,_xlfn._xlws.FILTER('5. Données salariales brutes'!$A$2:$A$1297,('5. Données salariales brutes'!$C$2:$C$1297 &gt;'5. Données salariales brutes'!E429)*('5. Données salariales brutes'!$C$2:$C$1297 &lt;'5. Données salariales brutes'!C429),"No matches"))</f>
        <v>CM-02, CR-01, DA-PRO-1, DD-01, ED-EST-01 Maritimes (EE 3), ED-EST-02 Maritimes (EE 2), ED-EST-01 Québec (EE 1), ED-EST-01 Manitoba (EE 1), ED-EST-01 Saskatchewan (EE 2), ED-EST-01 Alberta (EE 2), OE-CEO-3, OE-DEO-3, OE-MEO-3, PY-01, SR-W (Groupe salarial 9) APD-2, ST-COR Niveau spécial C</v>
      </c>
    </row>
    <row r="430" spans="1:3" ht="105" x14ac:dyDescent="0.25">
      <c r="A430" s="61" t="str">
        <f>'5. Données salariales brutes'!A430</f>
        <v>ED-EST-01 Saskatchewan (EE 4)</v>
      </c>
      <c r="B430" s="130" t="str" cm="1">
        <f t="array" ref="B430">_xlfn.TEXTJOIN(", ", TRUE, _xlfn._xlws.FILTER('5. Données salariales brutes'!$A$2:$A$1297, ('5. Données salariales brutes'!$C$2:$C$1297 &lt; '5. Données salariales brutes'!D430) * ('5. Données salariales brutes'!$C$2:$C$1297 &gt;= '5. Données salariales brutes'!C430) * ('5. Données salariales brutes'!$A$2:$A$1297 &lt;&gt; '5. Données salariales brutes'!A430), "No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1), ED-EST-01 Colombie-Britannique (EE 2), EG-02 employé‑e‑s dont le traitement est protégé, GL-ELE -1, GS-02, HS-PHS-01, LI-1, OE-MEO-4, SR-W (Groupe salarial 9) APD-3, ST-OCE-1, ST-OCE-2, ST-STN-1</v>
      </c>
      <c r="C430" s="129" t="str" cm="1">
        <f t="array" ref="C430">_xlfn.TEXTJOIN(", ",TRUE,_xlfn._xlws.FILTER('5. Données salariales brutes'!$A$2:$A$1297,('5. Données salariales brutes'!$C$2:$C$1297 &gt;'5. Données salariales brutes'!E430)*('5. Données salariales brutes'!$C$2:$C$1297 &lt;'5. Données salariales brutes'!C430),"No matches"))</f>
        <v>CR-02, DA-CON-1, DA-CON-2, DA-CON Niveau spécial C, DD-01, ED-EST-01 Maritimes (EE 4), ED-EST-02 Maritimes (EE 2), ED-EST-02 Maritimes (EE 3), ED-EST-01 Québec (EE 2), ED-EST-02 Québec (EE 1), ED-EST-01 Ontario (EE 1), ED-EST-01 Manitoba (EE 1), ED-EST-01 Manitoba (EE 2), ED-EST-01 Saskatchewan (EE 3), ED-EST-02 Saskatchewan (EE 1), ED-EST-01 Alberta (EE 3), ED-EST-02 Alberta (EE 1), OE-CEO-3, OE-DEO-3, OE-MEO-3, SR-W (Groupe salarial 9) APC-2, ST-TYP-1, ST-TYP-2</v>
      </c>
    </row>
    <row r="431" spans="1:3" ht="120" x14ac:dyDescent="0.25">
      <c r="A431" s="61" t="str">
        <f>'5. Données salariales brutes'!A431</f>
        <v>ED-EST-01 Saskatchewan (EE 5)</v>
      </c>
      <c r="B431" s="130" t="str" cm="1">
        <f t="array" ref="B431">_xlfn.TEXTJOIN(", ", TRUE, _xlfn._xlws.FILTER('5. Données salariales brutes'!$A$2:$A$1297, ('5. Données salariales brutes'!$C$2:$C$1297 &lt; '5. Données salariales brutes'!D431) * ('5. Données salariales brutes'!$C$2:$C$1297 &gt;= '5. Données salariales brutes'!C431) * ('5. Données salariales brutes'!$A$2:$A$1297 &lt;&gt; '5. Données salariales brutes'!A431), "No matches"))</f>
        <v>DA-CON-3, ED-EST-01 Maritimes (EE 6), ED-EST-02 Maritimes (EE 5), ED-EST-03 Maritimes (EE 2), ED-EST-01 Québec (EE 4), ED-EST-02 Québec (EE 3), ED-EST-03 Québec (EE 1), ED-EST-01 Ontario (EE 3), ED-EST-01 Ontario (EE 4), ED-EST-02 Ontario (EE 1), ED-EST-01 Manitoba (EE 4), ED-EST-01 Manitoba (EE 5), ED-EST-02 Manitoba (EE 2), ED-EST-01 Saskatchewan (EE 6), ED-EST-02 Saskatchewan (EE 3), ED-EST-03 Saskatchewan (EE 1), ED-EST-01 Alberta (EE 5), ED-EST-02 Alberta (EE 2), ED-EST-02 Alberta (EE 3), ED-EST-01 Colombie-Britannique (EE 2), ED-EST-01 Colombie-Britannique(EE 3), ED-EST-02 Colombie-Britannique (EE 1), ED-LAT-01 (EE 1), GL-ELE -2, GL-MDO-1, HS-HDO-01, HS-PHS-01, LI-2, PY-02, SR-W (Groupe salarial 9) APC-3, SR-W (Groupe salarial 9) APD-4, ST-OCE-2, ST-STN-1, ST-STN-2</v>
      </c>
      <c r="C431" s="129" t="str" cm="1">
        <f t="array" ref="C431">_xlfn.TEXTJOIN(", ",TRUE,_xlfn._xlws.FILTER('5. Données salariales brutes'!$A$2:$A$1297,('5. Données salariales brutes'!$C$2:$C$1297 &gt;'5. Données salariales brutes'!E431)*('5. Données salariales brutes'!$C$2:$C$1297 &lt;'5. Données salariales brutes'!C431),"No matches"))</f>
        <v>CM-03, DA-CON-1, DA-CON-2, DA-CON Niveau spécial C, DA-PRO-2, ED-EST-01 Maritimes (EE 4), ED-EST-01 Maritimes (EE 5), ED-EST-02 Maritimes (EE 3), ED-EST-02 Maritimes (EE 4),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EG-02 employé‑e‑s dont le traitement est protégé, GL-ELE -1, GS-02, LI-1, OE-MEO-4, SR-W (Groupe salarial 9) APD-3, ST-OCE-1, ST-TYP-1, ST-TYP-2</v>
      </c>
    </row>
    <row r="432" spans="1:3" ht="165" x14ac:dyDescent="0.25">
      <c r="A432" s="61" t="str">
        <f>'5. Données salariales brutes'!A432</f>
        <v>ED-EST-01 Saskatchewan (EE 6)</v>
      </c>
      <c r="B432" s="130" t="str" cm="1">
        <f t="array" ref="B432">_xlfn.TEXTJOIN(", ", TRUE, _xlfn._xlws.FILTER('5. Données salariales brutes'!$A$2:$A$1297, ('5. Données salariales brutes'!$C$2:$C$1297 &lt; '5. Données salariales brutes'!D432) * ('5. Données salariales brutes'!$C$2:$C$1297 &gt;= '5. Données salariales brutes'!C432) * ('5. Données salariales brutes'!$A$2:$A$1297 &lt;&gt; '5. Données salariales brutes'!A432), "No matches"))</f>
        <v>CM-04, CR-03, DA-CON-3, DA-PRO-3, ED-EST-01 Maritimes (EE 7), ED-EST-02 Maritimes (EE 5), ED-EST-02 Maritimes (EE 6), ED-EST-03 Maritimes (EE 3), ED-EST-01 Québec (EE 4),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ED-EST-02 Colombie-Britannique (EE 2), ED-LAT-01 (EE 2), EU-TEA (Maritimes), EU-TEA (Québec), EU-TEA (Ontario), EU-TEA (Manitoba), EU-TEA (Saskatchewan), EU-TEA (Alberta), EU-TEA (Colombie-Britannique), GL-AMW-1, GL-AMW-2, GL-ELE -3, GL-ELE -4, GL-MDO-2, GL-MOC-1, HS-HDO-01, LI-3, SR-W (Groupe salarial 9) APD-4, ST-OCE-3, ST-SCY-1</v>
      </c>
      <c r="C432" s="129" t="str" cm="1">
        <f t="array" ref="C432">_xlfn.TEXTJOIN(", ",TRUE,_xlfn._xlws.FILTER('5. Données salariales brutes'!$A$2:$A$1297,('5. Données salariales brutes'!$C$2:$C$1297 &gt;'5. Données salariales brutes'!E432)*('5. Données salariales brutes'!$C$2:$C$1297 &lt;'5. Données salariales brutes'!C432),"No matches"))</f>
        <v>DA-PRO-2, 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ED-EST-02 Saskatchewan (EE 2), ED-EST-02 Saskatchewan (EE 3), ED-EST-01 Alberta (EE 5), ED-EST-02 Alberta (EE 2), ED-EST-01 Colombie-Britannique (EE 2), ED-EST-02 Colombie-Britannique (EE 1), ED-LAT-01 (EE 1), EG-02 employé‑e‑s dont le traitement est protégé, GL-ELE -1, GL-ELE -2, GL-MDO-1, HS-PHS-01, LI-1, LI-2, OE-MEO-4, PY-02, SR-W (Groupe salarial 9) APC-3, ST-OCE-2, ST-STN-1, ST-STN-2</v>
      </c>
    </row>
    <row r="433" spans="1:3" ht="180" x14ac:dyDescent="0.25">
      <c r="A433" s="61" t="str">
        <f>'5. Données salariales brutes'!A433</f>
        <v>ED-EST-01 Saskatchewan (EE 7)</v>
      </c>
      <c r="B433" s="130" t="str" cm="1">
        <f t="array" ref="B433">_xlfn.TEXTJOIN(", ", TRUE, _xlfn._xlws.FILTER('5. Données salariales brutes'!$A$2:$A$1297, ('5. Données salariales brutes'!$C$2:$C$1297 &lt; '5. Données salariales brutes'!D433) * ('5. Données salariales brutes'!$C$2:$C$1297 &gt;= '5. Données salariales brutes'!C433) * ('5. Données salariales brutes'!$A$2:$A$1297 &lt;&gt; '5. Données salariales brutes'!A433), "No matches"))</f>
        <v>DA-PRO-3, DD-02, ED-EST-01 (EE 1), ED-EST-01 Maritimes (EE 7), ED-EST-01 Maritimes (EE 8), ED-EST-02 Maritimes (EE 6), ED-EST-02 Maritimes (EE 7), ED-EST-03 Maritimes (EE 4), ED-EST-04 Maritimes (EE 1), ED-EST-01 Québec (EE 5), ED-EST-02 Québec (EE 4),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c r="C433" s="129" t="str" cm="1">
        <f t="array" ref="C433">_xlfn.TEXTJOIN(", ",TRUE,_xlfn._xlws.FILTER('5. Données salariales brutes'!$A$2:$A$1297,('5. Données salariales brutes'!$C$2:$C$1297 &gt;'5. Données salariales brutes'!E433)*('5. Données salariales brutes'!$C$2:$C$1297 &lt;'5. Données salariales brutes'!C433),"No matches"))</f>
        <v>CM-04, CR-03, DA-CON-3, ED-EST-01 Maritimes (EE 6),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APC-3, SR-W (Groupe salarial 9) APD-4, ST-SCY-1, ST-STN-2</v>
      </c>
    </row>
    <row r="434" spans="1:3" ht="165" x14ac:dyDescent="0.25">
      <c r="A434" s="61" t="str">
        <f>'5. Données salariales brutes'!A434</f>
        <v>ED-EST-01 Saskatchewan (EE 8)</v>
      </c>
      <c r="B434" s="130" t="str" cm="1">
        <f t="array" ref="B434">_xlfn.TEXTJOIN(", ", TRUE, _xlfn._xlws.FILTER('5. Données salariales brutes'!$A$2:$A$1297, ('5. Données salariales brutes'!$C$2:$C$1297 &lt; '5. Données salariales brutes'!D434) * ('5. Données salariales brutes'!$C$2:$C$1297 &gt;= '5. Données salariales brutes'!C434) * ('5. Données salariales brutes'!$A$2:$A$1297 &lt;&gt; '5. Données salariales brutes'!A434), "No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HS-HDO-02, LI-4, OE-MEO-5, SR-W (Groupe salarial 1), SR-W (Groupe salarial 9) APD-5, ST-SCY-3, TI-01</v>
      </c>
      <c r="C434" s="129" t="str" cm="1">
        <f t="array" ref="C434">_xlfn.TEXTJOIN(", ",TRUE,_xlfn._xlws.FILTER('5. Données salariales brutes'!$A$2:$A$1297,('5. Données salariales brutes'!$C$2:$C$1297 &gt;'5. Données salariales brutes'!E434)*('5. Données salariales brutes'!$C$2:$C$1297 &lt;'5. Données salariales brutes'!C434),"No matches"))</f>
        <v>CM-04, CR-03, DA-PRO-3, DD-02, ED-EST-01 Maritimes (EE 7), ED-EST-02 Maritimes (EE 6), ED-EST-03 Maritimes (EE 3), ED-EST-01 Québec (EE 5), ED-EST-02 Québec (EE 4), ED-EST-03 Québec (EE 2), ED-EST-03 Québec (EE 3), ED-EST-04 Québec (EE 1), ED-EST-01 Ontario (EE 5), ED-EST-01 Ontario (EE 6),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GL-MOC-2, GT-01, HS-PHS-02, LI-3, PY-03, SR-W (Groupe salarial 9) APC-4, ST-OCE-3, ST-SCY-2</v>
      </c>
    </row>
    <row r="435" spans="1:3" ht="75" x14ac:dyDescent="0.25">
      <c r="A435" s="61" t="str">
        <f>'5. Données salariales brutes'!A435</f>
        <v>ED-EST-02 Saskatchewan (EE 1)</v>
      </c>
      <c r="B435" s="130" t="str" cm="1">
        <f t="array" ref="B435">_xlfn.TEXTJOIN(", ", TRUE, _xlfn._xlws.FILTER('5. Données salariales brutes'!$A$2:$A$1297, ('5. Données salariales brutes'!$C$2:$C$1297 &lt; '5. Données salariales brutes'!D435) * ('5. Données salariales brutes'!$C$2:$C$1297 &gt;= '5. Données salariales brutes'!C435) * ('5. Données salariales brutes'!$A$2:$A$1297 &lt;&gt; '5. Données salariales brutes'!A435), "No matches"))</f>
        <v>CM-03, DA-CON-1, DA-CON-2, DA-CON Niveau spécial C, DA-PRO-2, ED-EST-01 Maritimes (EE 4), ED-EST-02 Maritimes (EE 3),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GS-02, LI-1, SR-W (Groupe salarial 9) APD-3, ST-OCE-1, ST-TYP-1, ST-TYP-2</v>
      </c>
      <c r="C435" s="129" t="str" cm="1">
        <f t="array" ref="C435">_xlfn.TEXTJOIN(", ",TRUE,_xlfn._xlws.FILTER('5. Données salariales brutes'!$A$2:$A$1297,('5. Données salariales brutes'!$C$2:$C$1297 &gt;'5. Données salariales brutes'!E435)*('5. Données salariales brutes'!$C$2:$C$1297 &lt;'5. Données salariales brutes'!C435),"No matches"))</f>
        <v>CR-01, CR-02, DA-PRO-1, DD-01, ED-EST-01 Maritimes (EE 3), ED-EST-02 Maritimes (EE 2), ED-EST-01 Québec (EE 2), ED-EST-02 Québec (EE 1), ED-EST-01 Ontario (EE 1), ED-EST-01 Manitoba (EE 1), ED-EST-01 Saskatchewan (EE 3), ED-EST-01 Alberta (EE 2), ED-EST-01 Alberta (EE 3), OE-CEO-3, OE-DEO-3, OE-MEO-3, PY-01, SR-W (Groupe salarial 9) APC-2, SR-W (Groupe salarial 9) APD-2</v>
      </c>
    </row>
    <row r="436" spans="1:3" ht="120" x14ac:dyDescent="0.25">
      <c r="A436" s="61" t="str">
        <f>'5. Données salariales brutes'!A436</f>
        <v>ED-EST-02 Saskatchewan (EE 2)</v>
      </c>
      <c r="B436" s="130" t="str" cm="1">
        <f t="array" ref="B436">_xlfn.TEXTJOIN(", ", TRUE, _xlfn._xlws.FILTER('5. Données salariales brutes'!$A$2:$A$1297, ('5. Données salariales brutes'!$C$2:$C$1297 &lt; '5. Données salariales brutes'!D436) * ('5. Données salariales brutes'!$C$2:$C$1297 &gt;= '5. Données salariales brutes'!C436) * ('5. Données salariales brutes'!$A$2:$A$1297 &lt;&gt; '5. Données salariales brutes'!A436), "No matches"))</f>
        <v>ED-EST-01 Maritimes (EE 5), ED-EST-01 Maritimes (EE 6), ED-EST-02 Maritimes (EE 4), ED-EST-02 Maritimes (EE 5), ED-EST-03 Maritimes (EE 2), ED-EST-01 Québec (EE 4), ED-EST-02 Québec (EE 3), ED-EST-03 Québec (EE 1), ED-EST-01 Ontario (EE 3), ED-EST-01 Ontario (EE 4), ED-EST-01 Manitoba (EE 4), ED-EST-02 Manitoba (EE 1), ED-EST-02 Manitoba (EE 2), ED-EST-01 Saskatchewan (EE 5), ED-EST-01 Saskatchewan (EE 6),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c r="C436" s="129" t="str" cm="1">
        <f t="array" ref="C436">_xlfn.TEXTJOIN(", ",TRUE,_xlfn._xlws.FILTER('5. Données salariales brutes'!$A$2:$A$1297,('5. Données salariales brutes'!$C$2:$C$1297 &gt;'5. Données salariales brutes'!E436)*('5. Données salariales brutes'!$C$2:$C$1297 &lt;'5. Données salariales brutes'!C436),"No matches"))</f>
        <v>CM-03, CR-02, DA-CON-1, DA-CON-2, DA-CON Niveau spécial C, DA-PRO-2, ED-EST-01 Maritimes (EE 4), ED-EST-02 Maritimes (EE 3), ED-EST-03 Maritimes (EE 1), ED-EST-01 Québec (EE 3), ED-EST-02 Québec (EE 2), ED-EST-01 Ontario (EE 1), ED-EST-01 Ontario (EE 2), ED-EST-01 Manitoba (EE 2), ED-EST-01 Manitoba (EE 3), ED-EST-01 Saskatchewan (EE 4), ED-EST-02 Saskatchewan (EE 1), ED-EST-01 Alberta (EE 3), ED-EST-01 Alberta (EE 4), ED-EST-02 Alberta (EE 1), ED-EST-01 Colombie-Britannique (EE 1), GS-02, LI-1, SR-W (Groupe salarial 9) APD-3, ST-OCE-1, ST-TYP-1, ST-TYP-2</v>
      </c>
    </row>
    <row r="437" spans="1:3" ht="165" x14ac:dyDescent="0.25">
      <c r="A437" s="61" t="str">
        <f>'5. Données salariales brutes'!A437</f>
        <v>ED-EST-02 Saskatchewan (EE 3)</v>
      </c>
      <c r="B437" s="130" t="str" cm="1">
        <f t="array" ref="B437">_xlfn.TEXTJOIN(", ", TRUE, _xlfn._xlws.FILTER('5. Données salariales brutes'!$A$2:$A$1297, ('5. Données salariales brutes'!$C$2:$C$1297 &lt; '5. Données salariales brutes'!D437) * ('5. Données salariales brutes'!$C$2:$C$1297 &gt;= '5. Données salariales brutes'!C437) * ('5. Données salariales brutes'!$A$2:$A$1297 &lt;&gt; '5. Données salariales brutes'!A437), "No matches"))</f>
        <v>CM-04, CR-03, DA-CON-3, DA-PRO-3, ED-EST-01 Maritimes (EE 7), ED-EST-02 Maritimes (EE 5), ED-EST-02 Maritimes (EE 6), ED-EST-03 Maritimes (EE 3), ED-EST-01 Québec (EE 4),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6), ED-EST-01 Saskatchewan (EE 7), ED-EST-02 Saskatchewan (EE 4), ED-EST-03 Saskatchewan (EE 1), ED-EST-03 Saskatchewan (EE 2), ED-EST-01 Alberta (EE 6), ED-EST-02 Alberta (EE 3), ED-EST-03 Alberta (EE 1), ED-EST-01 Colombie-Britannique(EE 3), ED-EST-02 Colombie-Britannique (EE 2), ED-LAT-01 (EE 2), EU-TEA (Maritimes), EU-TEA (Québec), EU-TEA (Ontario), EU-TEA (Manitoba), EU-TEA (Saskatchewan), EU-TEA (Alberta), EU-TEA (Colombie-Britannique), GL-AMW-1, GL-AMW-2, GL-ELE -3, GL-ELE -4, GL-MDO-2, GL-MOC-1, HS-HDO-01, LI-3, SR-W (Groupe salarial 9) APD-4, ST-OCE-3, ST-SCY-1</v>
      </c>
      <c r="C437" s="129" t="str" cm="1">
        <f t="array" ref="C437">_xlfn.TEXTJOIN(", ",TRUE,_xlfn._xlws.FILTER('5. Données salariales brutes'!$A$2:$A$1297,('5. Données salariales brutes'!$C$2:$C$1297 &gt;'5. Données salariales brutes'!E437)*('5. Données salariales brutes'!$C$2:$C$1297 &lt;'5. Données salariales brutes'!C437),"No matches"))</f>
        <v>DA-PRO-2, 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ED-EST-02 Saskatchewan (EE 2), ED-EST-01 Alberta (EE 5), ED-EST-02 Alberta (EE 2), ED-EST-01 Colombie-Britannique (EE 2), ED-EST-02 Colombie-Britannique (EE 1), ED-LAT-01 (EE 1), EG-02 employé‑e‑s dont le traitement est protégé, GL-ELE -1, GL-ELE -2, GL-MDO-1, HS-PHS-01, LI-1, LI-2, OE-MEO-4, PY-02, SR-W (Groupe salarial 9) APC-3, ST-OCE-2, ST-STN-1, ST-STN-2</v>
      </c>
    </row>
    <row r="438" spans="1:3" ht="180" x14ac:dyDescent="0.25">
      <c r="A438" s="61" t="str">
        <f>'5. Données salariales brutes'!A438</f>
        <v>ED-EST-02 Saskatchewan (EE 4)</v>
      </c>
      <c r="B438" s="130" t="str" cm="1">
        <f t="array" ref="B438">_xlfn.TEXTJOIN(", ", TRUE, _xlfn._xlws.FILTER('5. Données salariales brutes'!$A$2:$A$1297, ('5. Données salariales brutes'!$C$2:$C$1297 &lt; '5. Données salariales brutes'!D438) * ('5. Données salariales brutes'!$C$2:$C$1297 &gt;= '5. Données salariales brutes'!C438) * ('5. Données salariales brutes'!$A$2:$A$1297 &lt;&gt; '5. Données salariales brutes'!A438), "No matches"))</f>
        <v>CM-05, DA-PRO-3, DD-02, ED-EST-01 (EE 1), ED-EST-01 Maritimes (EE 8), ED-EST-02 Maritimes (EE 7), ED-EST-03 Maritimes (EE 4), ED-EST-04 Maritimes (EE 1), ED-EST-01 Québec (EE 5), ED-EST-02 Québec (EE 4), ED-EST-02 Québec (EE 5), ED-EST-03 Québec (EE 3), ED-EST-04 Québec (EE 2), ED-EST-01 Ontario (EE 6), ED-EST-02 Ontario (EE 2), ED-EST-02 Ontario (EE 3), ED-EST-03 Ontario (EE 1), ED-EST-03 Ontario (EE 2), ED-EST-01 Manitoba (EE 7), ED-EST-01 Manitoba (EE 8), ED-EST-02 Manitoba (EE 4), ED-EST-02 Manitoba (EE 5), ED-EST-03 Manitoba (EE 2), ED-EST-01 Saskatchewan (EE 8),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GL-AMW-00, GL-AMW-2, GL-AMW-3, GL-ELE -4, GL-ELE -5, GL-MAN-1, GL-MAN-2, GL-MDO-3, GL-MDO-4, GL-MOC-2, GS-03, GT-01, HS-HDO-02, HS-PHS-02, LI-4, PY-03, SR-W (Groupe salarial 9) APC-4, SR-W (Groupe salarial 9) APD-5, ST-OCE-3, ST-SCY-2</v>
      </c>
      <c r="C438" s="129" t="str" cm="1">
        <f t="array" ref="C438">_xlfn.TEXTJOIN(", ",TRUE,_xlfn._xlws.FILTER('5. Données salariales brutes'!$A$2:$A$1297,('5. Données salariales brutes'!$C$2:$C$1297 &gt;'5. Données salariales brutes'!E438)*('5. Données salariales brutes'!$C$2:$C$1297 &lt;'5. Données salariales brutes'!C438),"No matches"))</f>
        <v>CM-04, CR-03, DA-CON-3, ED-EST-01 Maritimes (EE 6), ED-EST-01 Maritimes (EE 7), ED-EST-02 Maritimes (EE 5), ED-EST-02 Maritimes (EE 6), ED-EST-03 Maritimes (EE 2), ED-EST-03 Maritimes (EE 3), ED-EST-01 Québec (EE 4), ED-EST-02 Québec (EE 3), ED-EST-03 Québec (EE 2), ED-EST-04 Québec (EE 1), ED-EST-01 Ontario (EE 4), ED-EST-01 Ontario (EE 5), ED-EST-02 Ontario (EE 1), ED-EST-01 Manitoba (EE 5), ED-EST-01 Manitoba (EE 6), ED-EST-02 Manitoba (EE 3), ED-EST-03 Manitoba (EE 1), ED-EST-01 Saskatchewan (EE 6), ED-EST-01 Saskatchewan (EE 7), ED-EST-02 Saskatchewan (EE 3),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439" spans="1:3" ht="195" x14ac:dyDescent="0.25">
      <c r="A439" s="61" t="str">
        <f>'5. Données salariales brutes'!A439</f>
        <v>ED-EST-02 Saskatchewan (EE 5)</v>
      </c>
      <c r="B439" s="130" t="str" cm="1">
        <f t="array" ref="B439">_xlfn.TEXTJOIN(", ", TRUE, _xlfn._xlws.FILTER('5. Données salariales brutes'!$A$2:$A$1297, ('5. Données salariales brutes'!$C$2:$C$1297 &lt; '5. Données salariales brutes'!D439) * ('5. Données salariales brutes'!$C$2:$C$1297 &gt;= '5. Données salariales brutes'!C439) * ('5. Données salariales brutes'!$A$2:$A$1297 &lt;&gt; '5. Données salariales brutes'!A439), "No matches"))</f>
        <v>CM-05, CR-04, ED-EST-01 (EE 2), ED-EST-02 Maritimes (EE 8), ED-EST-03 Maritimes (EE 5), ED-EST-04 Maritimes (EE 1), ED-EST-04 Maritimes (EE 2), ED-EST-01 Québec (EE 6), ED-EST-02 Québec (EE 5), ED-EST-02 Québec (EE 6), ED-EST-03 Québec (EE 4), ED-EST-04 Québec (EE 3), ED-EST-05 Québec (EE 1), ED-EST-01 Ontario (EE 7), ED-EST-01 Ontario (EE 8), ED-EST-02 Ontario (EE 3), ED-EST-02 Ontario (EE 4), ED-EST-03 Ontario (EE 2), ED-EST-01 Manitoba (EE 8), ED-EST-02 Manitoba (EE 6), ED-EST-02 Manitoba (EE 7), ED-EST-03 Manitoba (EE 3),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-6, GL-MAN-2, GL-MAN-3, GL-MDO-4, GL-MDO-5, GL-MOC-3, GL-MOC-4, GS-04, HS-HDO-02, HS-PHS-03, OE-MEO-5, PY-04, SR-W (Groupe salarial 1), ST-COR-1, ST-SCY-3, TI-01</v>
      </c>
      <c r="C439" s="129" t="str" cm="1">
        <f t="array" ref="C439">_xlfn.TEXTJOIN(", ",TRUE,_xlfn._xlws.FILTER('5. Données salariales brutes'!$A$2:$A$1297,('5. Données salariales brutes'!$C$2:$C$1297 &gt;'5. Données salariales brutes'!E439)*('5. Données salariales brutes'!$C$2:$C$1297 &lt;'5. Données salariales brutes'!C439),"No matches"))</f>
        <v>DA-PRO-3, DD-02, ED-EST-01 (EE 1), ED-EST-01 Maritimes (EE 7), ED-EST-01 Maritimes (EE 8), ED-EST-02 Maritimes (EE 6), ED-EST-02 Maritimes (EE 7), ED-EST-03 Maritimes (EE 3), ED-EST-03 Maritimes (EE 4), ED-EST-01 Québec (EE 5), ED-EST-02 Québec (EE 4),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GL-MOC-1, GL-MOC-2, GS-03, GT-01, HS-PHS-02, LI-4, PY-03, SR-W (Groupe salarial 9) APC-4, SR-W (Groupe salarial 9) APD-5, ST-OCE-3, ST-SCY-2</v>
      </c>
    </row>
    <row r="440" spans="1:3" ht="210" x14ac:dyDescent="0.25">
      <c r="A440" s="61" t="str">
        <f>'5. Données salariales brutes'!A440</f>
        <v>ED-EST-02 Saskatchewan (EE 6)</v>
      </c>
      <c r="B440" s="130" t="str" cm="1">
        <f t="array" ref="B440">_xlfn.TEXTJOIN(", ", TRUE, _xlfn._xlws.FILTER('5. Données salariales brutes'!$A$2:$A$1297, ('5. Données salariales brutes'!$C$2:$C$1297 &lt; '5. Données salariales brutes'!D440) * ('5. Données salariales brutes'!$C$2:$C$1297 &gt;= '5. Données salariales brutes'!C440) * ('5. Données salariales brutes'!$A$2:$A$1297 &lt;&gt; '5. Données salariales brutes'!A440), "No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ED-EST-02 Ontario (EE 4), ED-EST-02 Ontario (EE 5), ED-EST-03 Ontario (EE 3), ED-EST-04 Ontario (EE 1), ED-EST-02 Manitoba (EE 7), ED-EST-02 Manitoba (EE 8), ED-EST-03 Manitoba (EE 4),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c r="C440" s="129" t="str" cm="1">
        <f t="array" ref="C440">_xlfn.TEXTJOIN(", ",TRUE,_xlfn._xlws.FILTER('5. Données salariales brutes'!$A$2:$A$1297,('5. Données salariales brutes'!$C$2:$C$1297 &gt;'5. Données salariales brutes'!E440)*('5. Données salariales brutes'!$C$2:$C$1297 &lt;'5. Données salariales brutes'!C440),"No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ED-EST-01 Ontario (EE 8), ED-EST-02 Ontario (EE 3), ED-EST-03 Ontario (EE 2), ED-EST-01 Manitoba (EE 8), ED-EST-02 Manitoba (EE 5), ED-EST-02 Manitoba (EE 6), ED-EST-03 Manitoba (EE 2), ED-EST-03 Manitoba (EE 3),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ST-COR-1, ST-SCY-3, TI-01</v>
      </c>
    </row>
    <row r="441" spans="1:3" ht="240" x14ac:dyDescent="0.25">
      <c r="A441" s="61" t="str">
        <f>'5. Données salariales brutes'!A441</f>
        <v>ED-EST-02 Saskatchewan (EE 7)</v>
      </c>
      <c r="B441" s="130" t="str" cm="1">
        <f t="array" ref="B441">_xlfn.TEXTJOIN(", ", TRUE, _xlfn._xlws.FILTER('5. Données salariales brutes'!$A$2:$A$1297, ('5. Données salariales brutes'!$C$2:$C$1297 &lt; '5. Données salariales brutes'!D441) * ('5. Données salariales brutes'!$C$2:$C$1297 &gt;= '5. Données salariales brutes'!C441) * ('5. Données salariales brutes'!$A$2:$A$1297 &lt;&gt; '5. Données salariales brutes'!A441), "No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c r="C441" s="129" t="str" cm="1">
        <f t="array" ref="C441">_xlfn.TEXTJOIN(", ",TRUE,_xlfn._xlws.FILTER('5. Données salariales brutes'!$A$2:$A$1297,('5. Données salariales brutes'!$C$2:$C$1297 &gt;'5. Données salariales brutes'!E441)*('5. Données salariales brutes'!$C$2:$C$1297 &lt;'5. Données salariales brutes'!C441),"No matches"))</f>
        <v>CR-04, DA-PRO-4, DD-03, ED-EST-01 (EE 2), ED-EST-02 (EE 1) , ED-EST-02 Maritimes (EE 8), ED-EST-02 Maritimes (EE 9), ED-EST-03 Maritimes (EE 5),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row>
    <row r="442" spans="1:3" ht="270" x14ac:dyDescent="0.25">
      <c r="A442" s="61" t="str">
        <f>'5. Données salariales brutes'!A442</f>
        <v>ED-EST-02 Saskatchewan (EE 8)</v>
      </c>
      <c r="B442" s="130" t="str" cm="1">
        <f t="array" ref="B442">_xlfn.TEXTJOIN(", ", TRUE, _xlfn._xlws.FILTER('5. Données salariales brutes'!$A$2:$A$1297, ('5. Données salariales brutes'!$C$2:$C$1297 &lt; '5. Données salariales brutes'!D442) * ('5. Données salariales brutes'!$C$2:$C$1297 &gt;= '5. Données salariales brutes'!C442) * ('5. Données salariales brutes'!$A$2:$A$1297 &lt;&gt; '5. Données salariales brutes'!A442),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6),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GL-AMW-8, GL-ELE -9, GL-ELE -10, GL-GHW-5, GL-INM-00, GL-INM-9, GL-MAM-00, GL-MAM-6, GL-MAM-7, GL-MAN-6, GL-MAN-7, GL-MDO-8, GL-MOC-7, GL-MST-00,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442" s="129" t="str" cm="1">
        <f t="array" ref="C442">_xlfn.TEXTJOIN(", ",TRUE,_xlfn._xlws.FILTER('5. Données salariales brutes'!$A$2:$A$1297,('5. Données salariales brutes'!$C$2:$C$1297 &gt;'5. Données salariales brutes'!E442)*('5. Données salariales brutes'!$C$2:$C$1297 &lt;'5. Données salariales brutes'!C442),"No matches"))</f>
        <v>CR-05, 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1), ED-LAT-03 (EE 2), EG-01, GL-AMW-6, GL-AMW-7, GL-ELE -8, GL-GHW-3, GL-GHW-4, GL-MAM-5, GL-MAN-4,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443" spans="1:3" ht="285" x14ac:dyDescent="0.25">
      <c r="A443" s="61" t="str">
        <f>'5. Données salariales brutes'!A443</f>
        <v>ED-EST-02 Saskatchewan (EE 9)</v>
      </c>
      <c r="B443" s="130" t="str" cm="1">
        <f t="array" ref="B443">_xlfn.TEXTJOIN(", ", TRUE, _xlfn._xlws.FILTER('5. Données salariales brutes'!$A$2:$A$1297, ('5. Données salariales brutes'!$C$2:$C$1297 &lt; '5. Données salariales brutes'!D443) * ('5. Données salariales brutes'!$C$2:$C$1297 &gt;= '5. Données salariales brutes'!C443) * ('5. Données salariales brutes'!$A$2:$A$1297 &lt;&gt; '5. Données salariales brutes'!A443),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5),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SG-SRE-01, SR-W (Groupe salarial 3), SR-W (Groupe salarial 9) APD-8, TI-03, TR-01</v>
      </c>
      <c r="C443" s="129" t="str" cm="1">
        <f t="array" ref="C443">_xlfn.TEXTJOIN(", ",TRUE,_xlfn._xlws.FILTER('5. Données salariales brutes'!$A$2:$A$1297,('5. Données salariales brutes'!$C$2:$C$1297 &gt;'5. Données salariales brutes'!E443)*('5. Données salariales brutes'!$C$2:$C$1297 &lt;'5. Données salariales brutes'!C443),"No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ED-LAT-03 (EE 2),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444" spans="1:3" ht="150" x14ac:dyDescent="0.25">
      <c r="A444" s="61" t="str">
        <f>'5. Données salariales brutes'!A444</f>
        <v>ED-EST-03 Saskatchewan (EE 1)</v>
      </c>
      <c r="B444" s="130" t="str" cm="1">
        <f t="array" ref="B444">_xlfn.TEXTJOIN(", ", TRUE, _xlfn._xlws.FILTER('5. Données salariales brutes'!$A$2:$A$1297, ('5. Données salariales brutes'!$C$2:$C$1297 &lt; '5. Données salariales brutes'!D444) * ('5. Données salariales brutes'!$C$2:$C$1297 &gt;= '5. Données salariales brutes'!C444) * ('5. Données salariales brutes'!$A$2:$A$1297 &lt;&gt; '5. Données salariales brutes'!A444), "No matches"))</f>
        <v>CM-04, CR-03, DA-CON-3, DA-PRO-3, ED-EST-01 Maritimes (EE 7), ED-EST-02 Maritimes (EE 6), ED-EST-03 Maritimes (EE 3), ED-EST-01 Québec (EE 5), ED-EST-02 Québec (EE 4), ED-EST-03 Québec (EE 2), ED-EST-04 Québec (EE 1), ED-EST-01 Ontario (EE 5), ED-EST-02 Ontario (EE 1), ED-EST-02 Ontario (EE 2), ED-EST-03 Ontario (EE 1), ED-EST-01 Manitoba (EE 6), ED-EST-02 Manitoba (EE 3), ED-EST-02 Manitoba (EE 4), ED-EST-03 Manitoba (EE 1), ED-EST-01 Saskatchewan (EE 7), ED-EST-02 Saskatchewan (EE 4),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c r="C444" s="129" t="str" cm="1">
        <f t="array" ref="C444">_xlfn.TEXTJOIN(", ",TRUE,_xlfn._xlws.FILTER('5. Données salariales brutes'!$A$2:$A$1297,('5. Données salariales brutes'!$C$2:$C$1297 &gt;'5. Données salariales brutes'!E444)*('5. Données salariales brutes'!$C$2:$C$1297 &lt;'5. Données salariales brutes'!C444),"No matches"))</f>
        <v>ED-EST-01 Maritimes (EE 5), ED-EST-01 Maritimes (EE 6), ED-EST-02 Maritimes (EE 4), ED-EST-02 Maritimes (EE 5), ED-EST-03 Maritimes (EE 2), ED-EST-01 Québec (EE 4), ED-EST-02 Québec (EE 3), ED-EST-03 Québec (EE 1), ED-EST-01 Ontario (EE 3), ED-EST-01 Ontario (EE 4), ED-EST-01 Manitoba (EE 4), ED-EST-01 Manitoba (EE 5), ED-EST-02 Manitoba (EE 1), ED-EST-02 Manitoba (EE 2), ED-EST-01 Saskatchewan (EE 5), ED-EST-01 Saskatchewan (EE 6), ED-EST-02 Saskatchewan (EE 2), ED-EST-02 Saskatchewan (EE 3), ED-EST-01 Alberta (EE 5), ED-EST-02 Alberta (EE 2), ED-EST-01 Colombie-Britannique (EE 2), ED-EST-02 Colombie-Britannique (EE 1), ED-LAT-01 (EE 1), EG-02 employé‑e‑s dont le traitement est protégé, GL-ELE -1, GL-ELE -2, GL-MDO-1, HS-PHS-01, LI-2, OE-MEO-4, PY-02, SR-W (Groupe salarial 9) APC-3, ST-OCE-2, ST-STN-1, ST-STN-2</v>
      </c>
    </row>
    <row r="445" spans="1:3" ht="180" x14ac:dyDescent="0.25">
      <c r="A445" s="61" t="str">
        <f>'5. Données salariales brutes'!A445</f>
        <v>ED-EST-03 Saskatchewan (EE 2)</v>
      </c>
      <c r="B445" s="130" t="str" cm="1">
        <f t="array" ref="B445">_xlfn.TEXTJOIN(", ", TRUE, _xlfn._xlws.FILTER('5. Données salariales brutes'!$A$2:$A$1297, ('5. Données salariales brutes'!$C$2:$C$1297 &lt; '5. Données salariales brutes'!D445) * ('5. Données salariales brutes'!$C$2:$C$1297 &gt;= '5. Données salariales brutes'!C445) * ('5. Données salariales brutes'!$A$2:$A$1297 &lt;&gt; '5. Données salariales brutes'!A445), "No matches"))</f>
        <v>CM-05,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-4, GL-ELE -5, GL-MAN-1, GL-MAN-2, GL-MDO-3, GL-MDO-4, GL-MOC-2, GS-03, GT-01, HS-HDO-02, HS-PHS-02, LI-4, OE-MEO-5, PY-03, SR-W (Groupe salarial 1), SR-W (Groupe salarial 9) APC-4, SR-W (Groupe salarial 9) APD-5, ST-OCE-3, ST-SCY-2</v>
      </c>
      <c r="C445" s="129" t="str" cm="1">
        <f t="array" ref="C445">_xlfn.TEXTJOIN(", ",TRUE,_xlfn._xlws.FILTER('5. Données salariales brutes'!$A$2:$A$1297,('5. Données salariales brutes'!$C$2:$C$1297 &gt;'5. Données salariales brutes'!E445)*('5. Données salariales brutes'!$C$2:$C$1297 &lt;'5. Données salariales brutes'!C445),"No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-2, GL-ELE -3, GL-MDO-1, GL-MDO-2, GL-MOC-1, HS-HDO-01, LI-3, SR-W (Groupe salarial 9) APD-4, ST-SCY-1</v>
      </c>
    </row>
    <row r="446" spans="1:3" ht="195" x14ac:dyDescent="0.25">
      <c r="A446" s="61" t="str">
        <f>'5. Données salariales brutes'!A446</f>
        <v>ED-EST-03 Saskatchewan (EE 3)</v>
      </c>
      <c r="B446" s="130" t="str" cm="1">
        <f t="array" ref="B446">_xlfn.TEXTJOIN(", ", TRUE, _xlfn._xlws.FILTER('5. Données salariales brutes'!$A$2:$A$1297, ('5. Données salariales brutes'!$C$2:$C$1297 &lt; '5. Données salariales brutes'!D446) * ('5. Données salariales brutes'!$C$2:$C$1297 &gt;= '5. Données salariales brutes'!C446) * ('5. Données salariales brutes'!$A$2:$A$1297 &lt;&gt; '5. Données salariales brutes'!A446), "No matches"))</f>
        <v>CM-05, CR-04,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GL-MAN-3, GL-MDO-5, GL-MOC-3, GL-MOC-4, GS-04, HS-HDO-02, HS-PHS-03, LI-5, OE-MEO-5, PY-04, SR-W (Groupe salarial 1), SR-W (Groupe salarial 9) APD-6, ST-COR-1, ST-SCY-3, TI-01</v>
      </c>
      <c r="C446" s="129" t="str" cm="1">
        <f t="array" ref="C446">_xlfn.TEXTJOIN(", ",TRUE,_xlfn._xlws.FILTER('5. Données salariales brutes'!$A$2:$A$1297,('5. Données salariales brutes'!$C$2:$C$1297 &gt;'5. Données salariales brutes'!E446)*('5. Données salariales brutes'!$C$2:$C$1297 &lt;'5. Données salariales brutes'!C446),"No matches"))</f>
        <v>DA-PRO-3, DD-02, ED-EST-01 (EE 1), ED-EST-01 Maritimes (EE 7), ED-EST-01 Maritimes (EE 8), ED-EST-02 Maritimes (EE 6), ED-EST-02 Maritimes (EE 7), ED-EST-03 Maritimes (EE 4), ED-EST-04 Maritimes (EE 1), ED-EST-01 Québec (EE 5), ED-EST-02 Québec (EE 4), ED-EST-02 Québec (EE 5),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row>
    <row r="447" spans="1:3" ht="210" x14ac:dyDescent="0.25">
      <c r="A447" s="61" t="str">
        <f>'5. Données salariales brutes'!A447</f>
        <v>ED-EST-03 Saskatchewan (EE 4)</v>
      </c>
      <c r="B447" s="130" t="str" cm="1">
        <f t="array" ref="B447">_xlfn.TEXTJOIN(", ", TRUE, _xlfn._xlws.FILTER('5. Données salariales brutes'!$A$2:$A$1297, ('5. Données salariales brutes'!$C$2:$C$1297 &lt; '5. Données salariales brutes'!D447) * ('5. Données salariales brutes'!$C$2:$C$1297 &gt;= '5. Données salariales brutes'!C447) * ('5. Données salariales brutes'!$A$2:$A$1297 &lt;&gt; '5. Données salariales brutes'!A447), "No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6),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v>
      </c>
      <c r="C447" s="129" t="str" cm="1">
        <f t="array" ref="C447">_xlfn.TEXTJOIN(", ",TRUE,_xlfn._xlws.FILTER('5. Données salariales brutes'!$A$2:$A$1297,('5. Données salariales brutes'!$C$2:$C$1297 &gt;'5. Données salariales brutes'!E447)*('5. Données salariales brutes'!$C$2:$C$1297 &lt;'5. Données salariales brutes'!C447),"No matches"))</f>
        <v>CM-05, CR-04, ED-EST-01 (EE 1), ED-EST-01 Maritimes (EE 8),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GL-MOC-4, GS-03, GS-04, HS-HDO-02, LI-4, OE-MEO-5, PY-04, SR-W (Groupe salarial 1), SR-W (Groupe salarial 9) APD-5, ST-COR-1, ST-SCY-3, TI-01</v>
      </c>
    </row>
    <row r="448" spans="1:3" ht="240" x14ac:dyDescent="0.25">
      <c r="A448" s="61" t="str">
        <f>'5. Données salariales brutes'!A448</f>
        <v>ED-EST-03 Saskatchewan (EE 5)</v>
      </c>
      <c r="B448" s="130" t="str" cm="1">
        <f t="array" ref="B448">_xlfn.TEXTJOIN(", ", TRUE, _xlfn._xlws.FILTER('5. Données salariales brutes'!$A$2:$A$1297, ('5. Données salariales brutes'!$C$2:$C$1297 &lt; '5. Données salariales brutes'!D448) * ('5. Données salariales brutes'!$C$2:$C$1297 &gt;= '5. Données salariales brutes'!C448) * ('5. Données salariales brutes'!$A$2:$A$1297 &lt;&gt; '5. Données salariales brutes'!A448), "No matches"))</f>
        <v>AS-01, CR-05, DA-CON-4, ED-EST-01 (EE 3), ED-EST-02 (EE 2) , ED-EST-03 Maritimes (EE 7), ED-EST-03 Maritimes (EE 8), ED-EST-04 Maritimes (EE 3), ED-EST-04 Maritimes (EE 4), ED-EST-05 Maritimes (EE 1),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ED-EST-04 Alberta (EE 1), ED-EST-01 Colombie-Britannique (EE 8), ED-EST-02 Colombie-Britannique (EE 6), ED-EST-03 Colombie-Britannique (EE 3), ED-EST-04 Colombie-Britannique (EE 2), ED-LAT-01 (EE 7), ED-LAT-02 (EE 3), ED-LAT-02 (EE 4), ED-LAT-03 (EE 2), ED-LAT-03 (EE 3), ED-LAT-04 (EE 1), EG-01, GL-AIM-00, GL-AMW-6, GL-AMW-7, GL-ELE -8, GL-ELE -9, GL-GHW-3, GL-GHW-4, GL-INM-00, GL-MAM-5, GL-MAN-5, GL-MAN-6,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c r="C448" s="129" t="str" cm="1">
        <f t="array" ref="C448">_xlfn.TEXTJOIN(", ",TRUE,_xlfn._xlws.FILTER('5. Données salariales brutes'!$A$2:$A$1297,('5. Données salariales brutes'!$C$2:$C$1297 &gt;'5. Données salariales brutes'!E448)*('5. Données salariales brutes'!$C$2:$C$1297 &lt;'5. Données salariales brutes'!C448),"No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ED-LAT-03 (EE 1), EL-01, EU-PEI-1, GL-AMW-5, GL-ELE -6, GL-ELE -7, GL-MAN-3, GL-MAN-4, GL-MDO-5, GL-MDO-6, GL-MOC-4, GL-MOC-5, GL-PRW-00, GS-04, HS-HDO-03, HS-PHS-03, LI-5, PY-04, SC-1 (utilisation de matériel et métier spécialisés), SR-W (Groupe salarial 9) APC-5, SR-W (Groupe salarial 9) APD-6, ST-COR-1, TI-02</v>
      </c>
    </row>
    <row r="449" spans="1:3" ht="270" x14ac:dyDescent="0.25">
      <c r="A449" s="61" t="str">
        <f>'5. Données salariales brutes'!A449</f>
        <v>ED-EST-03 Saskatchewan (EE 6)</v>
      </c>
      <c r="B449" s="130" t="str" cm="1">
        <f t="array" ref="B449">_xlfn.TEXTJOIN(", ", TRUE, _xlfn._xlws.FILTER('5. Données salariales brutes'!$A$2:$A$1297, ('5. Données salariales brutes'!$C$2:$C$1297 &lt; '5. Données salariales brutes'!D449) * ('5. Données salariales brutes'!$C$2:$C$1297 &gt;= '5. Données salariales brutes'!C449) * ('5. Données salariales brutes'!$A$2:$A$1297 &lt;&gt; '5. Données salariales brutes'!A449),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5),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PI-01-CGC,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449" s="129" t="str" cm="1">
        <f t="array" ref="C449">_xlfn.TEXTJOIN(", ",TRUE,_xlfn._xlws.FILTER('5. Données salariales brutes'!$A$2:$A$1297,('5. Données salariales brutes'!$C$2:$C$1297 &gt;'5. Données salariales brutes'!E449)*('5. Données salariales brutes'!$C$2:$C$1297 &lt;'5. Données salariales brutes'!C449),"No matches"))</f>
        <v>CR-05, DD-03, ED-EST-01 (EE 3), ED-EST-02 (EE 2) , ED-EST-02 Maritimes (EE 9), ED-EST-03 Maritimes (EE 7), ED-EST-04 Maritimes (EE 3), ED-EST-05 Maritimes (EE 1), ED-EST-01 Québec (EE 8), ED-EST-02 Québec (EE 7), ED-EST-03 Québec (EE 5),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GL-MAN-4, GL-MAN-5, GL-MDO-6, GL-MDO-7, GL-MOC-5, GL-MOC-6, GL-MST-00,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450" spans="1:3" ht="285" x14ac:dyDescent="0.25">
      <c r="A450" s="61" t="str">
        <f>'5. Données salariales brutes'!A450</f>
        <v>ED-EST-03 Saskatchewan (EE 7)</v>
      </c>
      <c r="B450" s="130" t="str" cm="1">
        <f t="array" ref="B450">_xlfn.TEXTJOIN(", ", TRUE, _xlfn._xlws.FILTER('5. Données salariales brutes'!$A$2:$A$1297, ('5. Données salariales brutes'!$C$2:$C$1297 &lt; '5. Données salariales brutes'!D450) * ('5. Données salariales brutes'!$C$2:$C$1297 &gt;= '5. Données salariales brutes'!C450) * ('5. Données salariales brutes'!$A$2:$A$1297 &lt;&gt; '5. Données salariales brutes'!A450),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450" s="129" t="str" cm="1">
        <f t="array" ref="C450">_xlfn.TEXTJOIN(", ",TRUE,_xlfn._xlws.FILTER('5. Données salariales brutes'!$A$2:$A$1297,('5. Données salariales brutes'!$C$2:$C$1297 &gt;'5. Données salariales brutes'!E450)*('5. Données salariales brutes'!$C$2:$C$1297 &lt;'5. Données salariales brutes'!C450),"No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ED-EST-02 Saskatchewan (EE 9), ED-EST-03 Saskatchewan (EE 6),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451" spans="1:3" ht="300" x14ac:dyDescent="0.25">
      <c r="A451" s="61" t="str">
        <f>'5. Données salariales brutes'!A451</f>
        <v>ED-EST-03 Saskatchewan (EE 8)</v>
      </c>
      <c r="B451" s="130" t="str" cm="1">
        <f t="array" ref="B451">_xlfn.TEXTJOIN(", ", TRUE, _xlfn._xlws.FILTER('5. Données salariales brutes'!$A$2:$A$1297, ('5. Données salariales brutes'!$C$2:$C$1297 &lt; '5. Données salariales brutes'!D451) * ('5. Données salariales brutes'!$C$2:$C$1297 &gt;= '5. Données salariales brutes'!C451) * ('5. Données salariales brutes'!$A$2:$A$1297 &lt;&gt; '5. Données salariales brutes'!A451),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451" s="129" t="str" cm="1">
        <f t="array" ref="C451">_xlfn.TEXTJOIN(", ",TRUE,_xlfn._xlws.FILTER('5. Données salariales brutes'!$A$2:$A$1297,('5. Données salariales brutes'!$C$2:$C$1297 &gt;'5. Données salariales brutes'!E451)*('5. Données salariales brutes'!$C$2:$C$1297 &lt;'5. Données salariales brutes'!C451),"No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GL-AMW-8, GL-AMW-9, GL-ELE -10, GL-GHW-5, GL-GHW-6, GL-INM-9, GL-MAM-00, GL-MAM-6, GL-MAM-7, GL-MAN-7, GL-MDO-8, GL-MDO-9, GL-MOC-7, GL-MOC-8, GL-MST-10, GL-PCF-00, GL-PCF-6, GL-PRW-7, GL-WOW-00, GS-05, GS-06,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452" spans="1:3" ht="300" x14ac:dyDescent="0.25">
      <c r="A452" s="61" t="str">
        <f>'5. Données salariales brutes'!A452</f>
        <v>ED-EST-03 Saskatchewan (EE 9)</v>
      </c>
      <c r="B452" s="130" t="str" cm="1">
        <f t="array" ref="B452">_xlfn.TEXTJOIN(", ", TRUE, _xlfn._xlws.FILTER('5. Données salariales brutes'!$A$2:$A$1297, ('5. Données salariales brutes'!$C$2:$C$1297 &lt; '5. Données salariales brutes'!D452) * ('5. Données salariales brutes'!$C$2:$C$1297 &gt;= '5. Données salariales brutes'!C452) * ('5. Données salariales brutes'!$A$2:$A$1297 &lt;&gt; '5. Données salariales brutes'!A452),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452" s="129" t="str" cm="1">
        <f t="array" ref="C452">_xlfn.TEXTJOIN(", ",TRUE,_xlfn._xlws.FILTER('5. Données salariales brutes'!$A$2:$A$1297,('5. Données salariales brutes'!$C$2:$C$1297 &gt;'5. Données salariales brutes'!E452)*('5. Données salariales brutes'!$C$2:$C$1297 &lt;'5. Données salariales brutes'!C452),"No matches"))</f>
        <v>AR-01, AS-02, CM-07, CO-DEV/PER, DA-CON-5, DA-CON-6, EC-01, ED-EST-01 (EE 5), ED-EST-02 (EE 4), ED-EST-03 (EE 2), ED-EST-04 Maritimes (EE 5), ED-EST-04 Maritimes (EE 6), ED-EST-05 Maritimes (EE 3), ED-EST-06 Maritimes (EE 2), ED-EST-01 Québec (EE 10), ED-EST-02 Québec (EE 10), ED-EST-03 Québec (EE 8), ED-EST-03 Québec (EE 9),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GL-GHW-6, GL-GHW-7, GL-INM-10, GL-MAM-7,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APD-8, SR-W (Groupe salarial 9) APD-9, TI-03, TR-01</v>
      </c>
    </row>
    <row r="453" spans="1:3" ht="285" x14ac:dyDescent="0.25">
      <c r="A453" s="61" t="str">
        <f>'5. Données salariales brutes'!A453</f>
        <v>ED-EST-04 Saskatchewan (EE 1)</v>
      </c>
      <c r="B453" s="130" t="str" cm="1">
        <f t="array" ref="B453">_xlfn.TEXTJOIN(", ", TRUE, _xlfn._xlws.FILTER('5. Données salariales brutes'!$A$2:$A$1297, ('5. Données salariales brutes'!$C$2:$C$1297 &lt; '5. Données salariales brutes'!D453) * ('5. Données salariales brutes'!$C$2:$C$1297 &gt;= '5. Données salariales brutes'!C453) * ('5. Données salariales brutes'!$A$2:$A$1297 &lt;&gt; '5. Données salariales brutes'!A453),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c r="C453" s="129" t="str" cm="1">
        <f t="array" ref="C453">_xlfn.TEXTJOIN(", ",TRUE,_xlfn._xlws.FILTER('5. Données salariales brutes'!$A$2:$A$1297,('5. Données salariales brutes'!$C$2:$C$1297 &gt;'5. Données salariales brutes'!E453)*('5. Données salariales brutes'!$C$2:$C$1297 &lt;'5. Données salariales brutes'!C453),"No matches"))</f>
        <v>DA-PRO-4, DD-03,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 WP-01</v>
      </c>
    </row>
    <row r="454" spans="1:3" ht="270" x14ac:dyDescent="0.25">
      <c r="A454" s="61" t="str">
        <f>'5. Données salariales brutes'!A454</f>
        <v>ED-EST-04 Saskatchewan (EE 2)</v>
      </c>
      <c r="B454" s="130" t="str" cm="1">
        <f t="array" ref="B454">_xlfn.TEXTJOIN(", ", TRUE, _xlfn._xlws.FILTER('5. Données salariales brutes'!$A$2:$A$1297, ('5. Données salariales brutes'!$C$2:$C$1297 &lt; '5. Données salariales brutes'!D454) * ('5. Données salariales brutes'!$C$2:$C$1297 &gt;= '5. Données salariales brutes'!C454) * ('5. Données salariales brutes'!$A$2:$A$1297 &lt;&gt; '5. Données salariales brutes'!A454), "No matches"))</f>
        <v>AR-01, AS-02, DA-CON-5, DA-PRO-5, DD-04, EC-01, ED-EST-01 (EE 5),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454" s="129" t="str" cm="1">
        <f t="array" ref="C454">_xlfn.TEXTJOIN(", ",TRUE,_xlfn._xlws.FILTER('5. Données salariales brutes'!$A$2:$A$1297,('5. Données salariales brutes'!$C$2:$C$1297 &gt;'5. Données salariales brutes'!E454)*('5. Données salariales brutes'!$C$2:$C$1297 &lt;'5. Données salariales brutes'!C454),"No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455" spans="1:3" ht="300" x14ac:dyDescent="0.25">
      <c r="A455" s="61" t="str">
        <f>'5. Données salariales brutes'!A455</f>
        <v>ED-EST-04 Saskatchewan (EE 3)</v>
      </c>
      <c r="B455" s="130" t="str" cm="1">
        <f t="array" ref="B455">_xlfn.TEXTJOIN(", ", TRUE, _xlfn._xlws.FILTER('5. Données salariales brutes'!$A$2:$A$1297, ('5. Données salariales brutes'!$C$2:$C$1297 &lt; '5. Données salariales brutes'!D455) * ('5. Données salariales brutes'!$C$2:$C$1297 &gt;= '5. Données salariales brutes'!C455) * ('5. Données salariales brutes'!$A$2:$A$1297 &lt;&gt; '5. Données salariales brutes'!A455),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455" s="129" t="str" cm="1">
        <f t="array" ref="C455">_xlfn.TEXTJOIN(", ",TRUE,_xlfn._xlws.FILTER('5. Données salariales brutes'!$A$2:$A$1297,('5. Données salariales brutes'!$C$2:$C$1297 &gt;'5. Données salariales brutes'!E455)*('5. Données salariales brutes'!$C$2:$C$1297 &lt;'5. Données salariales brutes'!C455),"No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456" spans="1:3" ht="315" x14ac:dyDescent="0.25">
      <c r="A456" s="61" t="str">
        <f>'5. Données salariales brutes'!A456</f>
        <v>ED-EST-04 Saskatchewan (EE 4)</v>
      </c>
      <c r="B456" s="130" t="str" cm="1">
        <f t="array" ref="B456">_xlfn.TEXTJOIN(", ", TRUE, _xlfn._xlws.FILTER('5. Données salariales brutes'!$A$2:$A$1297, ('5. Données salariales brutes'!$C$2:$C$1297 &lt; '5. Données salariales brutes'!D456) * ('5. Données salariales brutes'!$C$2:$C$1297 &gt;= '5. Données salariales brutes'!C456) * ('5. Données salariales brutes'!$A$2:$A$1297 &lt;&gt; '5. Données salariales brutes'!A456),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GL-INM-12, GL-MAM-9, GL-MAM-10, GL-MAN-9, GL-MAN-10, GL-MDO-11, GL-MDO-12, GL-MOC-10, GL-MOC-11, GL-MST-13, GL-PCF-8, GL-PIP-9,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456" s="129" t="str" cm="1">
        <f t="array" ref="C456">_xlfn.TEXTJOIN(", ",TRUE,_xlfn._xlws.FILTER('5. Données salariales brutes'!$A$2:$A$1297,('5. Données salariales brutes'!$C$2:$C$1297 &gt;'5. Données salariales brutes'!E456)*('5. Données salariales brutes'!$C$2:$C$1297 &lt;'5. Données salariales brutes'!C456),"No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GL-INM-11, GL-MAM-8, GL-MAN-8, GL-MDO-9, GL-MDO-10, GL-MOC-8, GL-MOC-9, GL-MST-11, GL-MST-12, GL-PCF-6, GL-PCF-7, GL-PIP-00, GL-PRW-8, GL-PRW-9,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457" spans="1:3" ht="315" x14ac:dyDescent="0.25">
      <c r="A457" s="61" t="str">
        <f>'5. Données salariales brutes'!A457</f>
        <v>ED-EST-04 Saskatchewan (EE 5)</v>
      </c>
      <c r="B457" s="130" t="str" cm="1">
        <f t="array" ref="B457">_xlfn.TEXTJOIN(", ", TRUE, _xlfn._xlws.FILTER('5. Données salariales brutes'!$A$2:$A$1297, ('5. Données salariales brutes'!$C$2:$C$1297 &lt; '5. Données salariales brutes'!D457) * ('5. Données salariales brutes'!$C$2:$C$1297 &gt;= '5. Données salariales brutes'!C457) * ('5. Données salariales brutes'!$A$2:$A$1297 &lt;&gt; '5. Données salariales brutes'!A457), "No matches"))</f>
        <v>DD-06, EC-02, ED-EST-01 (EE 8), ED-EST-02 (EE 7) , ED-EST-03 (EE 4), ED-EST-03 (EE 5), ED-EST-04 (EE 2), ED-EST-05 (EE 1), ED-EST-04 Maritimes (EE 8), ED-EST-04 Maritimes (EE 9), ED-EST-05 Maritimes (EE 6),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c r="C457" s="129" t="str" cm="1">
        <f t="array" ref="C457">_xlfn.TEXTJOIN(", ",TRUE,_xlfn._xlws.FILTER('5. Données salariales brutes'!$A$2:$A$1297,('5. Données salariales brutes'!$C$2:$C$1297 &gt;'5. Données salariales brutes'!E457)*('5. Données salariales brutes'!$C$2:$C$1297 &lt;'5. Données salariales brutes'!C457),"No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ED-EST-06 Saskatchewan (EE 2),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row>
    <row r="458" spans="1:3" ht="315" x14ac:dyDescent="0.25">
      <c r="A458" s="61" t="str">
        <f>'5. Données salariales brutes'!A458</f>
        <v>ED-EST-04 Saskatchewan (EE 6)</v>
      </c>
      <c r="B458" s="130" t="str" cm="1">
        <f t="array" ref="B458">_xlfn.TEXTJOIN(", ", TRUE, _xlfn._xlws.FILTER('5. Données salariales brutes'!$A$2:$A$1297, ('5. Données salariales brutes'!$C$2:$C$1297 &lt; '5. Données salariales brutes'!D458) * ('5. Données salariales brutes'!$C$2:$C$1297 &gt;= '5. Données salariales brutes'!C458) * ('5. Données salariales brutes'!$A$2:$A$1297 &lt;&gt; '5. Données salariales brutes'!A458), "No matches"))</f>
        <v>AG-01, AI-01, AS-04, BI-01, CH-01, CR-07, DA-CON-7, DD-06, DS-2, EC-03, ED-EST-02 (EE 8), ED-EST-03 (EE 5), ED-EST-03 (EE 6), ED-EST-04 (EE 3), ED-EST-05 (EE 1),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ED-LAT-03 (EE 9), ED-LAT-03 (EE 10), ED-LAT-04 (EE 7), ED-LAT-04 (EE 8), EL-03, GL-AIM-13, GL-AMW-13, GL-AMW-14, GL-COI-10, GL-COI-11, GL-EIM-10, GL-GHW-12, GL-INM-14,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c r="C458" s="129" t="str" cm="1">
        <f t="array" ref="C458">_xlfn.TEXTJOIN(", ",TRUE,_xlfn._xlws.FILTER('5. Données salariales brutes'!$A$2:$A$1297,('5. Données salariales brutes'!$C$2:$C$1297 &gt;'5. Données salariales brutes'!E458)*('5. Données salariales brutes'!$C$2:$C$1297 &lt;'5. Données salariales brutes'!C458),"No matches"))</f>
        <v>AS-03, DA-PRO-6, DS-1, EC-02, ED-EST-01 (EE 7) , ED-EST-01 (EE 8), ED-EST-02 (EE 6) , ED-EST-02 (EE 7) , ED-EST-03 (EE 4), ED-EST-04 (EE 1),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GL-EIM-00, GL-EIM-9, GL-ELE -13, GL-ELE -14, GL-GHW-10, GL-GHW-11, GL-INM-12, GL-INM-13, GL-MAM-10, GL-MAM-11,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459" spans="1:3" ht="300" x14ac:dyDescent="0.25">
      <c r="A459" s="61" t="str">
        <f>'5. Données salariales brutes'!A459</f>
        <v>ED-EST-04 Saskatchewan (EE 7)</v>
      </c>
      <c r="B459" s="130" t="str" cm="1">
        <f t="array" ref="B459">_xlfn.TEXTJOIN(", ", TRUE, _xlfn._xlws.FILTER('5. Données salariales brutes'!$A$2:$A$1297, ('5. Données salariales brutes'!$C$2:$C$1297 &lt; '5. Données salariales brutes'!D459) * ('5. Données salariales brutes'!$C$2:$C$1297 &gt;= '5. Données salariales brutes'!C459) * ('5. Données salariales brutes'!$A$2:$A$1297 &lt;&gt; '5. Données salariales brutes'!A459),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WP-03</v>
      </c>
      <c r="C459" s="129" t="str" cm="1">
        <f t="array" ref="C459">_xlfn.TEXTJOIN(", ",TRUE,_xlfn._xlws.FILTER('5. Données salariales brutes'!$A$2:$A$1297,('5. Données salariales brutes'!$C$2:$C$1297 &gt;'5. Données salariales brutes'!E459)*('5. Données salariales brutes'!$C$2:$C$1297 &lt;'5. Données salariales brutes'!C459),"No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GL-MDO-14, GL-MOC-12, GL-MOC-13, GL-MST-14,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4), SR-W (Groupe salarial 5), SR-W (Groupe salarial 6), SW-SCW-01, SW-CHA-01</v>
      </c>
    </row>
    <row r="460" spans="1:3" ht="300" x14ac:dyDescent="0.25">
      <c r="A460" s="61" t="str">
        <f>'5. Données salariales brutes'!A460</f>
        <v>ED-EST-04 Saskatchewan (EE 8)</v>
      </c>
      <c r="B460" s="130" t="str" cm="1">
        <f t="array" ref="B460">_xlfn.TEXTJOIN(", ", TRUE, _xlfn._xlws.FILTER('5. Données salariales brutes'!$A$2:$A$1297, ('5. Données salariales brutes'!$C$2:$C$1297 &lt; '5. Données salariales brutes'!D460) * ('5. Données salariales brutes'!$C$2:$C$1297 &gt;= '5. Données salariales brutes'!C460) * ('5. Données salariales brutes'!$A$2:$A$1297 &lt;&gt; '5. Données salariales brutes'!A460),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9), ED-EST-04 Ontario (EE 9), ED-EST-04 Ontario (EE 10), ED-EST-05 Ontario (EE 8), ED-EST-05 Ontario (EE 9), ED-EST-06 Ontario (EE 5), ED-EST-06 Ontario (EE 6), ED-EST-04 Manitoba (EE 7), ED-EST-04 Manitoba (EE 8), ED-EST-05 Manitoba (EE 6), ED-EST-06 Manitoba (EE 5),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RO-04, SE-RES-1, SG-PAT-02, SO-FLP-02, SO-MAO-02, SO-RAD-01, SR-E (Groupe salarial 4 MDO-5), SR-W (Groupe salarial 8), SR-W (Groupe salarial 11), SW-SCW-02, SW-CHA-02, UT-1</v>
      </c>
      <c r="C460" s="129" t="str" cm="1">
        <f t="array" ref="C460">_xlfn.TEXTJOIN(", ",TRUE,_xlfn._xlws.FILTER('5. Données salariales brutes'!$A$2:$A$1297,('5. Données salariales brutes'!$C$2:$C$1297 &gt;'5. Données salariales brutes'!E460)*('5. Données salariales brutes'!$C$2:$C$1297 &lt;'5. Données salariales brutes'!C460),"No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ED-EST-06 Québec (EE 8), ED-EST-03 Ontario (EE 10), ED-EST-04 Ontario (EE 7), ED-EST-04 Ontario (EE 8), ED-EST-05 Ontario (EE 6), ED-EST-05 Ontario (EE 7), ED-EST-06 Ontario (EE 4), ED-EST-04 Manitoba (EE 6), ED-EST-05 Manitoba (EE 4), ED-EST-05 Manitoba (EE 5), ED-EST-06 Manitoba (EE 3), ED-EST-06 Manitoba (EE 4),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461" spans="1:3" ht="270" x14ac:dyDescent="0.25">
      <c r="A461" s="61" t="str">
        <f>'5. Données salariales brutes'!A461</f>
        <v>ED-EST-04 Saskatchewan (EE 9)</v>
      </c>
      <c r="B461" s="130" t="str" cm="1">
        <f t="array" ref="B461">_xlfn.TEXTJOIN(", ", TRUE, _xlfn._xlws.FILTER('5. Données salariales brutes'!$A$2:$A$1297, ('5. Données salariales brutes'!$C$2:$C$1297 &lt; '5. Données salariales brutes'!D461) * ('5. Données salariales brutes'!$C$2:$C$1297 &gt;= '5. Données salariales brutes'!C461) * ('5. Données salariales brutes'!$A$2:$A$1297 &lt;&gt; '5. Données salariales brutes'!A461),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HS-HDO-10, HS-PHS-09, MA-03, MT-02, NU-CHN-1, NU-HOS-1, PI-05-CGC, PO-IMA-03, PO-LES-TO-03, PO-LES-IM-03, PO-TCO-03, RO-04, SO-FLP-02, SO-MAO-03, SO-RAD-02, SR-E (Groupe salarial 4 MDO-5), SR-E (Groupe salarial 5), SR-W (Groupe salarial 11), SW-CHA-02, TI-05 Aviation, TR-02</v>
      </c>
      <c r="C461" s="129" t="str" cm="1">
        <f t="array" ref="C461">_xlfn.TEXTJOIN(", ",TRUE,_xlfn._xlws.FILTER('5. Données salariales brutes'!$A$2:$A$1297,('5. Données salariales brutes'!$C$2:$C$1297 &gt;'5. Données salariales brutes'!E461)*('5. Données salariales brutes'!$C$2:$C$1297 &lt;'5. Données salariales brutes'!C461),"No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(APA), SR-E (APB), SR-W (Groupe salarial 7), SR-W (Groupe salarial 8), SW-SCW-02, TI-05, UT-1, WP-03</v>
      </c>
    </row>
    <row r="462" spans="1:3" ht="255" x14ac:dyDescent="0.25">
      <c r="A462" s="61" t="str">
        <f>'5. Données salariales brutes'!A462</f>
        <v>ED-EST-04 Saskatchewan (EE 10)</v>
      </c>
      <c r="B462" s="130" t="str" cm="1">
        <f t="array" ref="B462">_xlfn.TEXTJOIN(", ", TRUE, _xlfn._xlws.FILTER('5. Données salariales brutes'!$A$2:$A$1297, ('5. Données salariales brutes'!$C$2:$C$1297 &lt; '5. Données salariales brutes'!D462) * ('5. Données salariales brutes'!$C$2:$C$1297 &gt;= '5. Données salariales brutes'!C462) * ('5. Données salariales brutes'!$A$2:$A$1297 &lt;&gt; '5. Données salariales brutes'!A462), "No matches"))</f>
        <v>AG-02, AI-02, BI-02, CH-02, CX-1, DD-09, EC-04,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ED-EST-06 Manitoba (EE 6), ED-EST-06 Manitoba (EE 7), ED-EST-05 Saskatchewan (EE 9), ED-EST-05 Saskatchewan (EE 10), ED-EST-06 Saskatchewan (EE 8),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HS-PHS-10, LP-00, MA-03, ND-DIT-1, ND-HME-1, OM-04, PC-02, PE-03, PR(S)-03, SO-FLP-03, SO-MAO-04, SO-RAD-02, SR-E (Groupe salarial 5), SR-E (Groupe salarial 6), SR-E (Groupe salarial 7), SW-SCW-03, TI-06, TI-05 Aviation, TR-02</v>
      </c>
      <c r="C462" s="129" t="str" cm="1">
        <f t="array" ref="C462">_xlfn.TEXTJOIN(", ",TRUE,_xlfn._xlws.FILTER('5. Données salariales brutes'!$A$2:$A$1297,('5. Données salariales brutes'!$C$2:$C$1297 &gt;'5. Données salariales brutes'!E462)*('5. Données salariales brutes'!$C$2:$C$1297 &lt;'5. Données salariales brutes'!C462),"No matches"))</f>
        <v>AR-02, CO-01, CT-FIN-01 , CT-EAV-01 , CT-IAU-01 , DD-07,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row>
    <row r="463" spans="1:3" ht="300" x14ac:dyDescent="0.25">
      <c r="A463" s="61" t="str">
        <f>'5. Données salariales brutes'!A463</f>
        <v>ED-EST-05 Saskatchewan (EE 1)</v>
      </c>
      <c r="B463" s="130" t="str" cm="1">
        <f t="array" ref="B463">_xlfn.TEXTJOIN(", ", TRUE, _xlfn._xlws.FILTER('5. Données salariales brutes'!$A$2:$A$1297, ('5. Données salariales brutes'!$C$2:$C$1297 &lt; '5. Données salariales brutes'!D463) * ('5. Données salariales brutes'!$C$2:$C$1297 &gt;= '5. Données salariales brutes'!C463) * ('5. Données salariales brutes'!$A$2:$A$1297 &lt;&gt; '5. Données salariales brutes'!A463),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c r="C463" s="129" t="str" cm="1">
        <f t="array" ref="C463">_xlfn.TEXTJOIN(", ",TRUE,_xlfn._xlws.FILTER('5. Données salariales brutes'!$A$2:$A$1297,('5. Données salariales brutes'!$C$2:$C$1297 &gt;'5. Données salariales brutes'!E463)*('5. Données salariales brutes'!$C$2:$C$1297 &lt;'5. Données salariales brutes'!C463),"No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ED-EST-03 Alberta (EE 6), ED-EST-04 Alberta (EE 2), ED-EST-05 Alberta (EE 1), ED-EST-02 Colombie-Britannique (EE 7), ED-EST-02 Colombie-Britannique (EE 8), ED-EST-03 Colombie-Britannique (EE 4), ED-EST-04 Colombie-Britannique (EE 2), ED-EST-04 Colombie-Britannique (EE 3), ED-EST-05 Colombie-Britannique (EE 1), ED-LAT-01 (EE 8), ED-LAT-01 (EE 9), ED-LAT-02 (EE 5), ED-LAT-03 (EE 3), ED-LAT-03 (EE 4), ED-LAT-04 (EE 2), GL-AIM-00, GL-AMW-8, GL-ELE -9, GL-ELE -10, GL-GHW-5, GL-GHW-6, GL-INM-00, GL-INM-9, GL-MAM-00, GL-MAM-6, GL-MAM-7, GL-MAN-6, GL-MAN-7, GL-MDO-8, GL-MOC-7, GL-MOC-8,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464" spans="1:3" ht="300" x14ac:dyDescent="0.25">
      <c r="A464" s="61" t="str">
        <f>'5. Données salariales brutes'!A464</f>
        <v>ED-EST-05 Saskatchewan (EE 2)</v>
      </c>
      <c r="B464" s="130" t="str" cm="1">
        <f t="array" ref="B464">_xlfn.TEXTJOIN(", ", TRUE, _xlfn._xlws.FILTER('5. Données salariales brutes'!$A$2:$A$1297, ('5. Données salariales brutes'!$C$2:$C$1297 &lt; '5. Données salariales brutes'!D464) * ('5. Données salariales brutes'!$C$2:$C$1297 &gt;= '5. Données salariales brutes'!C464) * ('5. Données salariales brutes'!$A$2:$A$1297 &lt;&gt; '5. Données salariales brutes'!A464),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c r="C464" s="129" t="str" cm="1">
        <f t="array" ref="C464">_xlfn.TEXTJOIN(", ",TRUE,_xlfn._xlws.FILTER('5. Données salariales brutes'!$A$2:$A$1297,('5. Données salariales brutes'!$C$2:$C$1297 &gt;'5. Données salariales brutes'!E464)*('5. Données salariales brutes'!$C$2:$C$1297 &lt;'5. Données salariales brutes'!C464),"No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4), ED-LAT-03 (EE 5), ED-LAT-04 (EE 3), EG-02, EL-02, EN-ENG-01, GL-AIM-9, GL-AMW-9, GL-ELE -11, GL-GHW-6, GL-GHW-7, GL-INM-9, GL-INM-10, GL-MAM-00, GL-MAM-7, GL-MAM-8, GL-MAN-8, GL-MDO-9, GL-MDO-10, GL-MOC-8, GL-MOC-9, GL-MST-10, GL-MST-11, GL-PCF-6, GL-PCF-7,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465" spans="1:3" ht="315" x14ac:dyDescent="0.25">
      <c r="A465" s="61" t="str">
        <f>'5. Données salariales brutes'!A465</f>
        <v>ED-EST-05 Saskatchewan (EE 3)</v>
      </c>
      <c r="B465" s="130" t="str" cm="1">
        <f t="array" ref="B465">_xlfn.TEXTJOIN(", ", TRUE, _xlfn._xlws.FILTER('5. Données salariales brutes'!$A$2:$A$1297, ('5. Données salariales brutes'!$C$2:$C$1297 &lt; '5. Données salariales brutes'!D465) * ('5. Données salariales brutes'!$C$2:$C$1297 &gt;= '5. Données salariales brutes'!C465) * ('5. Données salariales brutes'!$A$2:$A$1297 &lt;&gt; '5. Données salariales brutes'!A465), "No matches"))</f>
        <v>AS-03, DA-PRO-6, DD-06,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GL-COI-10, GL-EIM-9, GL-ELE -14, GL-GHW-10, GL-GHW-11, GL-INM-12, GL-INM-13, GL-MAM-10, GL-MAM-11, GL-MAN-10, GL-MAN-11, GL-MDO-12, GL-MOC-11, GL-MOC-12, GL-MST-14, GL-PCF-9, GL-PIP-9,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465" s="129" t="str" cm="1">
        <f t="array" ref="C465">_xlfn.TEXTJOIN(", ",TRUE,_xlfn._xlws.FILTER('5. Données salariales brutes'!$A$2:$A$1297,('5. Données salariales brutes'!$C$2:$C$1297 &gt;'5. Données salariales brutes'!E465)*('5. Données salariales brutes'!$C$2:$C$1297 &lt;'5. Données salariales brutes'!C465),"No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466" spans="1:3" ht="300" x14ac:dyDescent="0.25">
      <c r="A466" s="61" t="str">
        <f>'5. Données salariales brutes'!A466</f>
        <v>ED-EST-05 Saskatchewan (EE 4)</v>
      </c>
      <c r="B466" s="130" t="str" cm="1">
        <f t="array" ref="B466">_xlfn.TEXTJOIN(", ", TRUE, _xlfn._xlws.FILTER('5. Données salariales brutes'!$A$2:$A$1297, ('5. Données salariales brutes'!$C$2:$C$1297 &lt; '5. Données salariales brutes'!D466) * ('5. Données salariales brutes'!$C$2:$C$1297 &gt;= '5. Données salariales brutes'!C466) * ('5. Données salariales brutes'!$A$2:$A$1297 &lt;&gt; '5. Données salariales brutes'!A466), "No matches"))</f>
        <v>AG-01, AS-04, BI-01, CH-01, CR-07, DA-CON-7, DD-06, ED-EST-01 (EE 8), ED-EST-02 (EE 7) , ED-EST-02 (EE 8), ED-EST-03 (EE 5), ED-EST-04 (EE 2),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(utilisation de matériel et métier spécialisés), SO-FLP-01, SO-MAO-01, SR-E (Groupe salarial 3 MDO-4), SR-W (Groupe salarial 6), SW-SCW-01, SW-CHA-01</v>
      </c>
      <c r="C466" s="129" t="str" cm="1">
        <f t="array" ref="C466">_xlfn.TEXTJOIN(", ",TRUE,_xlfn._xlws.FILTER('5. Données salariales brutes'!$A$2:$A$1297,('5. Données salariales brutes'!$C$2:$C$1297 &gt;'5. Données salariales brutes'!E466)*('5. Données salariales brutes'!$C$2:$C$1297 &lt;'5. Données salariales brutes'!C466),"No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FR - Recruitment, GL-AIM-11, GL-AMW-11, GL-AMW-12, GL-COI-9, GL-EIM-00, GL-EIM-9, GL-ELE -13, GL-ELE -14, GL-GHW-8, GL-GHW-10, GL-GHW-11, GL-INM-12, GL-INM-13, GL-MAM-9, GL-MAM-10, GL-MAN-10, GL-MDO-11, GL-MDO-12, GL-MOC-10, GL-MOC-11, GL-MST-13, GL-MST-14, GL-PCF-8, GL-PCF-9, GL-PIP-9, GL-PRW-10, GL-SMW-00, GL-SMW-8, GL-VHE-8, GL-WOW-10, GS-08, HP-03, HR-01, HS-HDO-07, HS-PHS-07, LI-8, MA-02, PE-01, PG-02, PI-03-CGC, PM-03 , PO-IMA-01, PO-LES-TO-01, PO-LES-IM-01, PO-TCO-01, PR(S)-01, PY-07, SC-7 (service du pont et service de la chambre des machines), SC-STD-7, SC-5 (utilisation de matériel et métier spécialisés), SG-PAT-01, SO-MAO-TO, SR-E (Groupe salarial 2 ELE-2), SR-W (Groupe salarial 4), SR-W (Groupe salarial 5), SR-W (Groupe salarial 9) APC-8, SR-W (Groupe salarial 9) APD-10, ST-COR-2, TI-04, WP-02</v>
      </c>
    </row>
    <row r="467" spans="1:3" ht="285" x14ac:dyDescent="0.25">
      <c r="A467" s="61" t="str">
        <f>'5. Données salariales brutes'!A467</f>
        <v>ED-EST-05 Saskatchewan (EE 5)</v>
      </c>
      <c r="B467" s="130" t="str" cm="1">
        <f t="array" ref="B467">_xlfn.TEXTJOIN(", ", TRUE, _xlfn._xlws.FILTER('5. Données salariales brutes'!$A$2:$A$1297, ('5. Données salariales brutes'!$C$2:$C$1297 &lt; '5. Données salariales brutes'!D467) * ('5. Données salariales brutes'!$C$2:$C$1297 &gt;= '5. Données salariales brutes'!C467) * ('5. Données salariales brutes'!$A$2:$A$1297 &lt;&gt; '5. Données salariales brutes'!A467), "No matches"))</f>
        <v>AI-01, AS-04, DA-CON-7, DA-PRO-7, DS-2, EC-03, ED-EST-02 (EE 8), ED-EST-02 (EE 9), ED-EST-03 (EE 6), ED-EST-04 (EE 3), ED-EST-04 (EE 4), ED-EST-05 (EE 2), ED-EST-06 (EE 1), ED-EST-04 Maritimes (EE 10), ED-EST-05 Maritimes (EE 7), ED-EST-05 Maritimes (EE 8), ED-EST-06 Maritimes (EE 6),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SW-SCW-02, TI-05, WP-03</v>
      </c>
      <c r="C467" s="129" t="str" cm="1">
        <f t="array" ref="C467">_xlfn.TEXTJOIN(", ",TRUE,_xlfn._xlws.FILTER('5. Données salariales brutes'!$A$2:$A$1297,('5. Données salariales brutes'!$C$2:$C$1297 &gt;'5. Données salariales brutes'!E467)*('5. Données salariales brutes'!$C$2:$C$1297 &lt;'5. Données salariales brutes'!C467),"No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GT-04, HR-01, HS-HDO-08, LI-9, MA-02, PS-1, SC-5 (utilisation de matériel et métier spécialisés), SC-6 (utilisation de matériel et métier spécialisés), SG-PAT-01, SO-MAO-01, SR-E (Groupe salarial 2 ELE-2), SR-E (Groupe salarial 3 MDO-4), SR-W (Groupe salarial 4), SR-W (Groupe salarial 5), SR-W (Groupe salarial 6), SW-SCW-01, SW-CHA-01</v>
      </c>
    </row>
    <row r="468" spans="1:3" ht="285" x14ac:dyDescent="0.25">
      <c r="A468" s="61" t="str">
        <f>'5. Données salariales brutes'!A468</f>
        <v>ED-EST-05 Saskatchewan (EE 6)</v>
      </c>
      <c r="B468" s="130" t="str" cm="1">
        <f t="array" ref="B468">_xlfn.TEXTJOIN(", ", TRUE, _xlfn._xlws.FILTER('5. Données salariales brutes'!$A$2:$A$1297, ('5. Données salariales brutes'!$C$2:$C$1297 &lt; '5. Données salariales brutes'!D468) * ('5. Données salariales brutes'!$C$2:$C$1297 &gt;= '5. Données salariales brutes'!C468) * ('5. Données salariales brutes'!$A$2:$A$1297 &lt;&gt; '5. Données salariales brutes'!A468),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SW-SCW-02, TI-05, UT-1, WP-03</v>
      </c>
      <c r="C468" s="129" t="str" cm="1">
        <f t="array" ref="C468">_xlfn.TEXTJOIN(", ",TRUE,_xlfn._xlws.FILTER('5. Données salariales brutes'!$A$2:$A$1297,('5. Données salariales brutes'!$C$2:$C$1297 &gt;'5. Données salariales brutes'!E468)*('5. Données salariales brutes'!$C$2:$C$1297 &lt;'5. Données salariales brutes'!C468),"No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row>
    <row r="469" spans="1:3" ht="270" x14ac:dyDescent="0.25">
      <c r="A469" s="61" t="str">
        <f>'5. Données salariales brutes'!A469</f>
        <v>ED-EST-05 Saskatchewan (EE 7)</v>
      </c>
      <c r="B469" s="130" t="str" cm="1">
        <f t="array" ref="B469">_xlfn.TEXTJOIN(", ", TRUE, _xlfn._xlws.FILTER('5. Données salariales brutes'!$A$2:$A$1297, ('5. Données salariales brutes'!$C$2:$C$1297 &lt; '5. Données salariales brutes'!D469) * ('5. Données salariales brutes'!$C$2:$C$1297 &gt;= '5. Données salariales brutes'!C469) * ('5. Données salariales brutes'!$A$2:$A$1297 &lt;&gt; '5. Données salariales brutes'!A469), "No matches"))</f>
        <v>AR-02, CT-FIN-01 , CT-EAV-01 , CT-IAU-01 , CX-1, DD-08, EC-04, ED-EDS-01, ED-EST-03 (EE 8), ED-EST-04 (EE 5), ED-EST-05 (EE 3), ED-EST-05 (EE 4), ED-EST-06 (EE 2), ED-EST-05 Maritimes (EE 9), ED-EST-05 Maritimes (EE 10), ED-EST-06 Maritimes (EE 8),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v>
      </c>
      <c r="C469" s="129" t="str" cm="1">
        <f t="array" ref="C469">_xlfn.TEXTJOIN(", ",TRUE,_xlfn._xlws.FILTER('5. Données salariales brutes'!$A$2:$A$1297,('5. Données salariales brutes'!$C$2:$C$1297 &gt;'5. Données salariales brutes'!E469)*('5. Données salariales brutes'!$C$2:$C$1297 &lt;'5. Données salariales brutes'!C469),"No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UT-1, WP-03</v>
      </c>
    </row>
    <row r="470" spans="1:3" ht="255" x14ac:dyDescent="0.25">
      <c r="A470" s="61" t="str">
        <f>'5. Données salariales brutes'!A470</f>
        <v>ED-EST-05 Saskatchewan (EE 8)</v>
      </c>
      <c r="B470" s="130" t="str" cm="1">
        <f t="array" ref="B470">_xlfn.TEXTJOIN(", ", TRUE, _xlfn._xlws.FILTER('5. Données salariales brutes'!$A$2:$A$1297, ('5. Données salariales brutes'!$C$2:$C$1297 &lt; '5. Données salariales brutes'!D470) * ('5. Données salariales brutes'!$C$2:$C$1297 &gt;= '5. Données salariales brutes'!C470) * ('5. Données salariales brutes'!$A$2:$A$1297 &lt;&gt; '5. Données salariales brutes'!A470), "No matches"))</f>
        <v>AG-02, AI-02, BI-02, CH-02, CX-1, DD-08, DD-09, EC-04, ED-EST-03 (EE 8), ED-EST-03 (EE 9), ED-EST-04 (EE 6), ED-EST-05 (EE 4), ED-EST-06 (EE 3), ED-EST-05 Maritimes (EE 10), ED-EST-06 Maritimes (EE 9), ED-EST-06 Québec (EE 10), ED-EST-06 Québec (EE 11), ED-EST-04 Ontario (EE 10), ED-EST-05 Ontario (EE 10), ED-EST-06 Ontario (EE 7), ED-EST-04 Manitoba (EE 9), ED-EST-05 Manitoba (EE 7), ED-EST-05 Manitoba (EE 8), ED-EST-06 Manitoba (EE 6), ED-EST-04 Saskatchewan (EE 10),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PC-02, PE-03, PO-IMA-03, PO-LES-TO-03, PO-LES-IM-03, PO-TCO-03, PR(S)-03, SO-FLP-03, SO-MAO-03, SO-RAD-02, SR-E (Groupe salarial 5), SR-E (Groupe salarial 6), TI-05 Aviation, TR-02</v>
      </c>
      <c r="C470" s="129" t="str" cm="1">
        <f t="array" ref="C470">_xlfn.TEXTJOIN(", ",TRUE,_xlfn._xlws.FILTER('5. Données salariales brutes'!$A$2:$A$1297,('5. Données salariales brutes'!$C$2:$C$1297 &gt;'5. Données salariales brutes'!E470)*('5. Données salariales brutes'!$C$2:$C$1297 &lt;'5. Données salariales brutes'!C470),"No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PE-02, PI-05-CGC, PR(S)-02, RO-04, SC-7 (utilisation de matériel et métier spécialisés), SE-RES-1, SG-PAT-02, SO-FLP-02, SO-MAO-02, SO-RAD-01, SR-E (Groupe salarial 4 MDO-5), SR-W (Groupe salarial 8), SR-W (Groupe salarial 11), SW-SCW-02, SW-CHA-02, TI-05, UT-1</v>
      </c>
    </row>
    <row r="471" spans="1:3" s="38" customFormat="1" ht="225" x14ac:dyDescent="0.25">
      <c r="A471" s="61" t="str">
        <f>'5. Données salariales brutes'!A471</f>
        <v>ED-EST-05 Saskatchewan (EE 9)</v>
      </c>
      <c r="B471" s="130" t="str" cm="1">
        <f t="array" ref="B471">_xlfn.TEXTJOIN(", ", TRUE, _xlfn._xlws.FILTER('5. Données salariales brutes'!$A$2:$A$1297, ('5. Données salariales brutes'!$C$2:$C$1297 &lt; '5. Données salariales brutes'!D471) * ('5. Données salariales brutes'!$C$2:$C$1297 &gt;= '5. Données salariales brutes'!C471) * ('5. Données salariales brutes'!$A$2:$A$1297 &lt;&gt; '5. Données salariales brutes'!A471), "No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ED-LAT-04 (EE 13), EG-05, EL-05, EU-PEI-2, FB-3, FO-01, FR-2, FS-01, GL-SMW-13, GL-SMW-14, GS-13, HP-06, HR-03, HS-PHS-10, IS-04 , LP-00,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c r="C471" s="129" t="str" cm="1">
        <f t="array" ref="C471">_xlfn.TEXTJOIN(", ",TRUE,_xlfn._xlws.FILTER('5. Données salariales brutes'!$A$2:$A$1297,('5. Données salariales brutes'!$C$2:$C$1297 &gt;'5. Données salariales brutes'!E471)*('5. Données salariales brutes'!$C$2:$C$1297 &lt;'5. Données salariales brutes'!C471),"No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MA-03, MT-02, NU-CHN-1, NU-HOS-1, PI-05-CGC, PO-IMA-03, PO-LES-TO-03, PO-LES-IM-03, PO-TCO-03, RO-04, SO-FLP-02, SO-MAO-03, SO-RAD-01, SO-RAD-02, SR-E (Groupe salarial 4 MDO-5), SR-E (Groupe salarial 5), SR-W (Groupe salarial 11), SW-CHA-02, TI-05 Aviation, TR-02</v>
      </c>
    </row>
    <row r="472" spans="1:3" s="38" customFormat="1" ht="195" x14ac:dyDescent="0.25">
      <c r="A472" s="61" t="str">
        <f>'5. Données salariales brutes'!A472</f>
        <v>ED-EST-05 Saskatchewan (EE 10)</v>
      </c>
      <c r="B472" s="130" t="str" cm="1">
        <f t="array" ref="B472">_xlfn.TEXTJOIN(", ", TRUE, _xlfn._xlws.FILTER('5. Données salariales brutes'!$A$2:$A$1297, ('5. Données salariales brutes'!$C$2:$C$1297 &lt; '5. Données salariales brutes'!D472) * ('5. Données salariales brutes'!$C$2:$C$1297 &gt;= '5. Données salariales brutes'!C472) * ('5. Données salariales brutes'!$A$2:$A$1297 &lt;&gt; '5. Données salariales brutes'!A472), "No matches"))</f>
        <v>AS-05, CT-EAV-02 , CT-IAU-02, CX-2, DS-3, ED-EST-04 (EE 7), ED-EST-04 (EE 8), ED-EST-05 (EE 5), ED-EST-05 (EE 6), ED-EST-06 (EE 4), ED-EST-06 (EE 5), ED-EST-06 Québec (EE 12), ED-EST-06 Ontario (EE 8), ED-EST-06 Ontario (EE 9), ED-EST-05 Manitoba (EE 9), ED-EST-05 Manitoba (EE 10), ED-EST-06 Manitoba (EE 8), ED-EST-06 Saskatchewan (EE 9), ED-EST-06 Saskatchewan (EE 10), ED-EST-05 Alberta (EE 10), ED-EST-06 Alberta (EE 9), ED-EST-06 Alberta (EE 10), ED-EST-05 Colombie-Britannique (EE 10), ED-EST-06 Colombie-Britannique (EE 9), EU-PEI-2, FB-3, FB-4,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TI-05 Marine, VM-1, WP-04</v>
      </c>
      <c r="C472" s="129" t="str" cm="1">
        <f t="array" ref="C472">_xlfn.TEXTJOIN(", ",TRUE,_xlfn._xlws.FILTER('5. Données salariales brutes'!$A$2:$A$1297,('5. Données salariales brutes'!$C$2:$C$1297 &gt;'5. Données salariales brutes'!E472)*('5. Données salariales brutes'!$C$2:$C$1297 &lt;'5. Données salariales brutes'!C472),"No matches"))</f>
        <v>AG-02, AI-02, BI-02, CH-02, CX-1, DD-08, DD-09, EC-04, ED-EDS-02, ED-EST-03 (EE 8), ED-EST-03 (EE 9), ED-EST-04 (EE 6), ED-EST-05 (EE 4), ED-EST-06 (EE 3), ED-EST-05 Maritimes (EE 10), ED-EST-06 Maritimes (EE 9), ED-EST-06 Maritimes (EE 10), ED-EST-06 Québec (EE 10), ED-EST-06 Québec (EE 11), ED-EST-05 Ontario (EE 10), ED-EST-06 Ontario (EE 7), ED-EST-04 Manitoba (EE 9), ED-EST-04 Manitoba (EE 10),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GS-13, HP-05, HS-PHS-10, MA-03, ND-HME-1, PC-02, PE-03, PR(S)-03, SO-FLP-03, SO-MAO-03, SO-MAO-04, SO-RAD-02, SR-E (Groupe salarial 5), SR-E (Groupe salarial 6), SW-SCW-03, TI-06, TI-05 Aviation, TR-02</v>
      </c>
    </row>
    <row r="473" spans="1:3" s="38" customFormat="1" ht="300" x14ac:dyDescent="0.25">
      <c r="A473" s="61" t="str">
        <f>'5. Données salariales brutes'!A473</f>
        <v>ED-EST-06 Saskatchewan (EE 1)</v>
      </c>
      <c r="B473" s="130" t="str" cm="1">
        <f t="array" ref="B473">_xlfn.TEXTJOIN(", ", TRUE, _xlfn._xlws.FILTER('5. Données salariales brutes'!$A$2:$A$1297, ('5. Données salariales brutes'!$C$2:$C$1297 &lt; '5. Données salariales brutes'!D473) * ('5. Données salariales brutes'!$C$2:$C$1297 &gt;= '5. Données salariales brutes'!C473) * ('5. Données salariales brutes'!$A$2:$A$1297 &lt;&gt; '5. Données salariales brutes'!A473),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GL-MDO-12,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473" s="129" t="str" cm="1">
        <f t="array" ref="C473">_xlfn.TEXTJOIN(", ",TRUE,_xlfn._xlws.FILTER('5. Données salariales brutes'!$A$2:$A$1297,('5. Données salariales brutes'!$C$2:$C$1297 &gt;'5. Données salariales brutes'!E473)*('5. Données salariales brutes'!$C$2:$C$1297 &lt;'5. Données salariales brutes'!C473),"No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474" spans="1:3" s="38" customFormat="1" ht="315" x14ac:dyDescent="0.25">
      <c r="A474" s="61" t="str">
        <f>'5. Données salariales brutes'!A474</f>
        <v>ED-EST-06 Saskatchewan (EE 2)</v>
      </c>
      <c r="B474" s="130" t="str" cm="1">
        <f t="array" ref="B474">_xlfn.TEXTJOIN(", ", TRUE, _xlfn._xlws.FILTER('5. Données salariales brutes'!$A$2:$A$1297, ('5. Données salariales brutes'!$C$2:$C$1297 &lt; '5. Données salariales brutes'!D474) * ('5. Données salariales brutes'!$C$2:$C$1297 &gt;= '5. Données salariales brutes'!C474) * ('5. Données salariales brutes'!$A$2:$A$1297 &lt;&gt; '5. Données salariales brutes'!A474), "No matches"))</f>
        <v>DD-06, EC-02, ED-EST-01 (EE 8), ED-EST-02 (EE 7) , ED-EST-03 (EE 4), ED-EST-03 (EE 5), ED-EST-04 (EE 2), ED-EST-05 (EE 1), ED-EST-04 Maritimes (EE 8), ED-EST-04 Maritimes (EE 9),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c r="C474" s="129" t="str" cm="1">
        <f t="array" ref="C474">_xlfn.TEXTJOIN(", ",TRUE,_xlfn._xlws.FILTER('5. Données salariales brutes'!$A$2:$A$1297,('5. Données salariales brutes'!$C$2:$C$1297 &gt;'5. Données salariales brutes'!E474)*('5. Données salariales brutes'!$C$2:$C$1297 &lt;'5. Données salariales brutes'!C474),"No matches"))</f>
        <v>AS-03, CM-07, CO-DEV/PER, CR-06, DA-CON-6, DA-PRO-6, DD-05, DS-1, ED-EST-01 (EE 6), ED-EST-01 (EE 7) ,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HS-PHS-07,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 WP-02</v>
      </c>
    </row>
    <row r="475" spans="1:3" s="38" customFormat="1" ht="315" x14ac:dyDescent="0.25">
      <c r="A475" s="61" t="str">
        <f>'5. Données salariales brutes'!A475</f>
        <v>ED-EST-06 Saskatchewan (EE 3)</v>
      </c>
      <c r="B475" s="130" t="str" cm="1">
        <f t="array" ref="B475">_xlfn.TEXTJOIN(", ", TRUE, _xlfn._xlws.FILTER('5. Données salariales brutes'!$A$2:$A$1297, ('5. Données salariales brutes'!$C$2:$C$1297 &lt; '5. Données salariales brutes'!D475) * ('5. Données salariales brutes'!$C$2:$C$1297 &gt;= '5. Données salariales brutes'!C475) * ('5. Données salariales brutes'!$A$2:$A$1297 &lt;&gt; '5. Données salariales brutes'!A475), "No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SR-E (Groupe salarial 3 MDO-4), SR-E (APA), SR-E (APB), SR-W (Groupe salarial 6), SW-SCW-01</v>
      </c>
      <c r="C475" s="129" t="str" cm="1">
        <f t="array" ref="C475">_xlfn.TEXTJOIN(", ",TRUE,_xlfn._xlws.FILTER('5. Données salariales brutes'!$A$2:$A$1297,('5. Données salariales brutes'!$C$2:$C$1297 &gt;'5. Données salariales brutes'!E475)*('5. Données salariales brutes'!$C$2:$C$1297 &lt;'5. Données salariales brutes'!C475),"No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ST-COR-2, SW-CHA-01, TI-04, WP-02</v>
      </c>
    </row>
    <row r="476" spans="1:3" s="38" customFormat="1" ht="300" x14ac:dyDescent="0.25">
      <c r="A476" s="61" t="str">
        <f>'5. Données salariales brutes'!A476</f>
        <v>ED-EST-06 Saskatchewan (EE 4)</v>
      </c>
      <c r="B476" s="130" t="str" cm="1">
        <f t="array" ref="B476">_xlfn.TEXTJOIN(", ", TRUE, _xlfn._xlws.FILTER('5. Données salariales brutes'!$A$2:$A$1297, ('5. Données salariales brutes'!$C$2:$C$1297 &lt; '5. Données salariales brutes'!D476) * ('5. Données salariales brutes'!$C$2:$C$1297 &gt;= '5. Données salariales brutes'!C476) * ('5. Données salariales brutes'!$A$2:$A$1297 &lt;&gt; '5. Données salariales brutes'!A476),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GL-MAM-13, GL-MAN-13, GL-MAN-14, GL-MDO-14,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c r="C476" s="129" t="str" cm="1">
        <f t="array" ref="C476">_xlfn.TEXTJOIN(", ",TRUE,_xlfn._xlws.FILTER('5. Données salariales brutes'!$A$2:$A$1297,('5. Données salariales brutes'!$C$2:$C$1297 &gt;'5. Données salariales brutes'!E476)*('5. Données salariales brutes'!$C$2:$C$1297 &lt;'5. Données salariales brutes'!C476),"No matches"))</f>
        <v>AG-01, BI-01, CH-01, CR-07, DA-CON-7, DD-06, ED-EST-01 (EE 8), ED-EST-02 (EE 7) , ED-EST-02 (EE 8), ED-EST-03 (EE 5), ED-EST-04 (EE 2), ED-EST-04 (EE 3),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GL-MAM-12, GL-MAN-11, GL-MAN-12, GL-MDO-13, GL-MOC-12, GL-MOC-13,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477" spans="1:3" s="38" customFormat="1" ht="300" x14ac:dyDescent="0.25">
      <c r="A477" s="61" t="str">
        <f>'5. Données salariales brutes'!A477</f>
        <v>ED-EST-06 Saskatchewan (EE 5)</v>
      </c>
      <c r="B477" s="130" t="str" cm="1">
        <f t="array" ref="B477">_xlfn.TEXTJOIN(", ", TRUE, _xlfn._xlws.FILTER('5. Données salariales brutes'!$A$2:$A$1297, ('5. Données salariales brutes'!$C$2:$C$1297 &lt; '5. Données salariales brutes'!D477) * ('5. Données salariales brutes'!$C$2:$C$1297 &gt;= '5. Données salariales brutes'!C477) * ('5. Données salariales brutes'!$A$2:$A$1297 &lt;&gt; '5. Données salariales brutes'!A477),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HS-PHS-09, LS-02, MT-02, NU-CHN-1, NU-HOS-1, PE-02, PI-05-CGC, PR(S)-02, SE-RES-1, SG-PAT-02, SO-FLP-02, SO-MAO-02, SO-RAD-01, SR-E (Groupe salarial 4 MDO-5), SR-W (Groupe salarial 8), SR-W (Groupe salarial 11), SW-SCW-02, SW-CHA-02, TI-05, UT-1</v>
      </c>
      <c r="C477" s="129" t="str" cm="1">
        <f t="array" ref="C477">_xlfn.TEXTJOIN(", ",TRUE,_xlfn._xlws.FILTER('5. Données salariales brutes'!$A$2:$A$1297,('5. Données salariales brutes'!$C$2:$C$1297 &gt;'5. Données salariales brutes'!E477)*('5. Données salariales brutes'!$C$2:$C$1297 &lt;'5. Données salariales brutes'!C477),"No matches"))</f>
        <v>AG-01, AI-01, AS-04, BI-01, CH-01, CR-07, DA-CON-7, DA-PRO-7, DS-2, EC-03, ED-EST-02 (EE 8), ED-EST-02 (EE 9), ED-EST-03 (EE 5), ED-EST-03 (EE 6), ED-EST-04 (EE 3),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SC-7 (utilisation de matériel et métier spécialisés), SG-SRE-02, SO-FLP-01, SR-E (Groupe salarial 3 MDO-4), SR-E (APA), SR-E (APB), SR-W (Groupe salarial 6), SR-W (Groupe salarial 7), SW-SCW-01, WP-03</v>
      </c>
    </row>
    <row r="478" spans="1:3" s="38" customFormat="1" ht="270" x14ac:dyDescent="0.25">
      <c r="A478" s="61" t="str">
        <f>'5. Données salariales brutes'!A478</f>
        <v>ED-EST-06 Saskatchewan (EE 6)</v>
      </c>
      <c r="B478" s="130" t="str" cm="1">
        <f t="array" ref="B478">_xlfn.TEXTJOIN(", ", TRUE, _xlfn._xlws.FILTER('5. Données salariales brutes'!$A$2:$A$1297, ('5. Données salariales brutes'!$C$2:$C$1297 &lt; '5. Données salariales brutes'!D478) * ('5. Données salariales brutes'!$C$2:$C$1297 &gt;= '5. Données salariales brutes'!C478) * ('5. Données salariales brutes'!$A$2:$A$1297 &lt;&gt; '5. Données salariales brutes'!A478), "No matches"))</f>
        <v>AR-02, CT-FIN-01 , CX-1, DD-08, EC-04,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GL-COI-14, GL-EIM-13, GL-EIM-14, GL-PCF-13, GL-PCF-14, GL-PIP-14, GL-SMW-12, GL-VHE-13, GL-VHE-14, GS-11, GS-12, GT-05, HP-05, HR-02, HS-HDO-10, HS-PHS-09, MA-03, MT-02, NU-CHN-1, NU-HOS-1, PI-05-CGC, PO-IMA-03, PO-LES-TO-03, PO-LES-IM-03, PO-TCO-03, RO-04, SO-FLP-02, SO-MAO-03, SO-RAD-02, SR-E (Groupe salarial 4 MDO-5), SR-E (Groupe salarial 5), SR-W (Groupe salarial 11), SW-CHA-02, TI-05 Aviation, TR-02</v>
      </c>
      <c r="C478" s="129" t="str" cm="1">
        <f t="array" ref="C478">_xlfn.TEXTJOIN(", ",TRUE,_xlfn._xlws.FILTER('5. Données salariales brutes'!$A$2:$A$1297,('5. Données salariales brutes'!$C$2:$C$1297 &gt;'5. Données salariales brutes'!E478)*('5. Données salariales brutes'!$C$2:$C$1297 &lt;'5. Données salariales brutes'!C478),"No matches"))</f>
        <v>AI-01, CO-01, CT-EAV-01 , CT-IAU-01 , DA-CON-8, DA-PRO-7, DD-07, DS-2, EC-03, ED-EDS-01,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479" spans="1:3" s="38" customFormat="1" ht="240" x14ac:dyDescent="0.25">
      <c r="A479" s="61" t="str">
        <f>'5. Données salariales brutes'!A479</f>
        <v>ED-EST-06 Saskatchewan (EE 7)</v>
      </c>
      <c r="B479" s="130" t="str" cm="1">
        <f t="array" ref="B479">_xlfn.TEXTJOIN(", ", TRUE, _xlfn._xlws.FILTER('5. Données salariales brutes'!$A$2:$A$1297, ('5. Données salariales brutes'!$C$2:$C$1297 &lt; '5. Données salariales brutes'!D479) * ('5. Données salariales brutes'!$C$2:$C$1297 &gt;= '5. Données salariales brutes'!C479) * ('5. Données salariales brutes'!$A$2:$A$1297 &lt;&gt; '5. Données salariales brutes'!A479), "No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FO-01, FR-1, GL-EIM-14, GL-PCF-14, GL-SMW-13, GL-VHE-14, GS-12, GS-13, HP-05, HS-PHS-10, MA-03, ND-HME-1, PC-02, PE-03, PR(S)-03, SO-FLP-03, SO-MAO-04, SO-RAD-02, SR-E (Groupe salarial 5), SR-E (Groupe salarial 6), SR-E (Groupe salarial 7), SW-SCW-03, TI-06, TI-05 Aviation, TR-02</v>
      </c>
      <c r="C479" s="129" t="str" cm="1">
        <f t="array" ref="C479">_xlfn.TEXTJOIN(", ",TRUE,_xlfn._xlws.FILTER('5. Données salariales brutes'!$A$2:$A$1297,('5. Données salariales brutes'!$C$2:$C$1297 &gt;'5. Données salariales brutes'!E479)*('5. Données salariales brutes'!$C$2:$C$1297 &lt;'5. Données salariales brutes'!C479),"No matches"))</f>
        <v>AR-02, CO-01, CT-FIN-01 , CT-EAV-01 , CT-IAU-01 , DA-CON-8, DD-07, DD-08,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ED-EST-06 Alberta (EE 7),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HS-HDO-09, HS-HDO-10, HS-PHS-09, LS-02, MT-02, NU-CHN-1, NU-HOS-1, PI-05-CGC, PO-IMA-03, PO-LES-TO-03, PO-LES-IM-03, PO-TCO-03, RO-04, SE-RES-1, SG-PAT-02, SO-FLP-02, SO-MAO-02, SO-MAO-03, SO-RAD-01, SR-E (Groupe salarial 4 MDO-5), SR-W (Groupe salarial 8), SR-W (Groupe salarial 11), SW-SCW-02, SW-CHA-02, UT-1</v>
      </c>
    </row>
    <row r="480" spans="1:3" s="38" customFormat="1" ht="225" x14ac:dyDescent="0.25">
      <c r="A480" s="61" t="str">
        <f>'5. Données salariales brutes'!A480</f>
        <v>ED-EST-06 Saskatchewan (EE 8)</v>
      </c>
      <c r="B480" s="130" t="str" cm="1">
        <f t="array" ref="B480">_xlfn.TEXTJOIN(", ", TRUE, _xlfn._xlws.FILTER('5. Données salariales brutes'!$A$2:$A$1297, ('5. Données salariales brutes'!$C$2:$C$1297 &lt; '5. Données salariales brutes'!D480) * ('5. Données salariales brutes'!$C$2:$C$1297 &gt;= '5. Données salariales brutes'!C480) * ('5. Données salariales brutes'!$A$2:$A$1297 &lt;&gt; '5. Données salariales brutes'!A480), "No matches"))</f>
        <v>AG-02, AI-02, AS-05, BI-02, CH-02, CX-2, DD-09, ED-EDS-02, ED-EST-03 (EE 9), ED-EST-04 (EE 7), ED-EST-05 (EE 5), ED-EST-06 (EE 4), ED-EST-06 Maritimes (EE 10), ED-EST-06 Québec (EE 11), ED-EST-06 Québec (EE 12), ED-EST-06 Ontario (EE 8), ED-EST-04 Manitoba (EE 10), ED-EST-05 Manitoba (EE 9), ED-EST-06 Manitoba (EE 7), ED-EST-06 Manitoba (EE 8), ED-EST-05 Saskatchewan (EE 10), ED-EST-06 Saskatchewan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PI-06-CGC, PM-05 , PM-MCO-01, PO-LES-TO-04, PO-TCO-04, PS-2, PR(S)-03, RO-05, SG-SRE-03, SO-FLP-03, SO-MAO-04, SO-RAD-03, SR-E (Groupe salarial 6), SR-E (Groupe salarial 7), SR-E (Groupe salarial 8), SR-E (Groupe salarial 9), SW-SCW-03, SW-SCW-01 Travailleurs du service social clinique, TI-06, TI-05 Marine, VM-1, WP-04</v>
      </c>
      <c r="C480" s="129" t="str" cm="1">
        <f t="array" ref="C480">_xlfn.TEXTJOIN(", ",TRUE,_xlfn._xlws.FILTER('5. Données salariales brutes'!$A$2:$A$1297,('5. Données salariales brutes'!$C$2:$C$1297 &gt;'5. Données salariales brutes'!E480)*('5. Données salariales brutes'!$C$2:$C$1297 &lt;'5. Données salariales brutes'!C480),"No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5), ED-EST-06 Manitoba (EE 6), ED-EST-04 Saskatchewan (EE 10), ED-EST-05 Saskatchewan (EE 8), ED-EST-05 Saskatchewan (EE 9), ED-EST-06 Saskatchewan (EE 7), ED-EST-04 Alberta (EE 9), ED-EST-04 Alberta (EE 10), ED-EST-05 Alberta (EE 8), ED-EST-05 Alberta (EE 9), ED-EST-06 Alberta (EE 7), ED-EST-04 Colombie-Britannique (EE 10), ED-EST-05 Colombie-Britannique (EE 8), ED-EST-06 Colombie-Britannique (EE 6), ED-EST-06 Colombie-Britannique (EE 7), ED-LAT-03 (EE 13), ED-LAT-04 (EE 11), ED-LAT-04 (EE 12), EG-05,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row>
    <row r="481" spans="1:3" s="38" customFormat="1" ht="195" x14ac:dyDescent="0.25">
      <c r="A481" s="61" t="str">
        <f>'5. Données salariales brutes'!A481</f>
        <v>ED-EST-06 Saskatchewan (EE 9)</v>
      </c>
      <c r="B481" s="130" t="str" cm="1">
        <f t="array" ref="B481">_xlfn.TEXTJOIN(", ", TRUE, _xlfn._xlws.FILTER('5. Données salariales brutes'!$A$2:$A$1297, ('5. Données salariales brutes'!$C$2:$C$1297 &lt; '5. Données salariales brutes'!D481) * ('5. Données salariales brutes'!$C$2:$C$1297 &gt;= '5. Données salariales brutes'!C481) * ('5. Données salariales brutes'!$A$2:$A$1297 &lt;&gt; '5. Données salariales brutes'!A481),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FB-3, FB-4, FR-2, FS-01, GT-06, HR-03, IS-04 , IT-02, LS-03, ND-ADV-1, NU-CHN-2, NU-CHN-3, NU-HOS-2, NU-HOS-3, PG-04, PI-06-CGC,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481" s="129" t="str" cm="1">
        <f t="array" ref="C481">_xlfn.TEXTJOIN(", ",TRUE,_xlfn._xlws.FILTER('5. Données salariales brutes'!$A$2:$A$1297,('5. Données salariales brutes'!$C$2:$C$1297 &gt;'5. Données salariales brutes'!E481)*('5. Données salariales brutes'!$C$2:$C$1297 &lt;'5. Données salariales brutes'!C481),"No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11), ED-EST-05 Colombie-Britannique (EE 8),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 TR-02</v>
      </c>
    </row>
    <row r="482" spans="1:3" s="38" customFormat="1" ht="180" x14ac:dyDescent="0.25">
      <c r="A482" s="61" t="str">
        <f>'5. Données salariales brutes'!A482</f>
        <v>ED-EST-06 Saskatchewan (EE 10)</v>
      </c>
      <c r="B482" s="130" t="str" cm="1">
        <f t="array" ref="B482">_xlfn.TEXTJOIN(", ", TRUE, _xlfn._xlws.FILTER('5. Données salariales brutes'!$A$2:$A$1297, ('5. Données salariales brutes'!$C$2:$C$1297 &lt; '5. Données salariales brutes'!D482) * ('5. Données salariales brutes'!$C$2:$C$1297 &gt;= '5. Données salariales brutes'!C482) * ('5. Données salariales brutes'!$A$2:$A$1297 &lt;&gt; '5. Données salariales brutes'!A482), "No matches"))</f>
        <v>AR-03, CT-FIN-02 , CT-EAV-02 , CT-IAU-02, CX-3, DS-3, ED-EDS-03, ED-EST-04 (EE 8), ED-EST-04 (EE 9), ED-EST-05 (EE 6), ED-EST-05 (EE 7), ED-EST-06 (EE 5), ED-EST-06 (EE 6), ED-EST-06 Ontario (EE 9), ED-EST-06 Ontario (EE 10), ED-EST-05 Manitoba (EE 10), ED-EST-06 Manitoba (EE 9), ED-EST-06 Manitoba (EE 10), ED-EST-06 Alberta (EE 10), ED-EST-05 Colombie-Britannique (EE 11), ED-EST-06 Colombie-Britannique (EE 10), ED-EST-06 Colombie-Britannique (EE 11), EG-06, EL-06, FB-4, FR-3, GT-06, HP-07, LS-03, ND-DIT-2, ND-HME-2, NU-CHN-2, NU-CHN-3, NU-HOS-2, NU-HOS-3, PE-04, PI-07-CGC, SG-PAT-03, SO-FLP-04, SO-MAO-05, SR-E (Groupe salarial 10), SR-E (Groupe salarial 11), SR-E (Groupe salarial 12), SW-SCW-02 Travailleurs du service social clinique, SW-CHA-03, TI-07</v>
      </c>
      <c r="C482" s="129" t="str" cm="1">
        <f t="array" ref="C482">_xlfn.TEXTJOIN(", ",TRUE,_xlfn._xlws.FILTER('5. Données salariales brutes'!$A$2:$A$1297,('5. Données salariales brutes'!$C$2:$C$1297 &gt;'5. Données salariales brutes'!E482)*('5. Données salariales brutes'!$C$2:$C$1297 &lt;'5. Données salariales brutes'!C482),"No matches"))</f>
        <v>AG-02, AI-02, AS-05, BI-02, CH-02, CX-2, DD-09, ED-EDS-02, ED-EST-04 (EE 7), ED-EST-05 (EE 5), ED-EST-06 (EE 4), ED-EST-06 Maritimes (EE 10), ED-EST-06 Québec (EE 11), ED-EST-06 Québec (EE 12), ED-EST-06 Ontario (EE 8), ED-EST-04 Manitoba (EE 10), ED-EST-05 Manitoba (EE 9), ED-EST-06 Manitoba (EE 7), ED-EST-06 Manitoba (EE 8), ED-EST-05 Saskatchewan (EE 10), ED-EST-06 Saskatchewan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row>
    <row r="483" spans="1:3" ht="30" x14ac:dyDescent="0.25">
      <c r="A483" s="61" t="str">
        <f>'5. Données salariales brutes'!A483</f>
        <v>ED-EST-01 Alberta (EE 1)</v>
      </c>
      <c r="B483" s="130" t="str" cm="1">
        <f t="array" ref="B483">_xlfn.TEXTJOIN(", ", TRUE, _xlfn._xlws.FILTER('5. Données salariales brutes'!$A$2:$A$1297, ('5. Données salariales brutes'!$C$2:$C$1297 &lt; '5. Données salariales brutes'!D483) * ('5. Données salariales brutes'!$C$2:$C$1297 &gt;= '5. Données salariales brutes'!C483) * ('5. Données salariales brutes'!$A$2:$A$1297 &lt;&gt; '5. Données salariales brutes'!A483), "No matches"))</f>
        <v>CM-02, CR-01, DA-PRO-1, ED-EST-01 Maritimes (EE 2), ED-EST-02 Maritimes (EE 1), ED-EST-01 Québec (EE 1), ED-EST-01 Saskatchewan (EE 2), ED-EST-01 Alberta (EE 2), PY-01, ST-COR Niveau spécial C</v>
      </c>
      <c r="C483" s="129" t="str" cm="1">
        <f t="array" ref="C483">_xlfn.TEXTJOIN(", ",TRUE,_xlfn._xlws.FILTER('5. Données salariales brutes'!$A$2:$A$1297,('5. Données salariales brutes'!$C$2:$C$1297 &gt;'5. Données salariales brutes'!E483)*('5. Données salariales brutes'!$C$2:$C$1297 &lt;'5. Données salariales brutes'!C483),"No matches"))</f>
        <v>CM-01, ED-EST-01 Maritimes (EE 1), ED-EST-01 Saskatchewan (EE 1), GS-01, OE-BEO-2, OE-CEO-2, OE-DEO-2, OE-MSE-2, OE-MEO-2, SR-W (Groupe salarial 9) APC-1, SR-W (Groupe salarial 9) APD-1, ST-COR Niveau spécial B</v>
      </c>
    </row>
    <row r="484" spans="1:3" ht="60" x14ac:dyDescent="0.25">
      <c r="A484" s="61" t="str">
        <f>'5. Données salariales brutes'!A484</f>
        <v>ED-EST-01 Alberta (EE 2)</v>
      </c>
      <c r="B484" s="130" t="str" cm="1">
        <f t="array" ref="B484">_xlfn.TEXTJOIN(", ", TRUE, _xlfn._xlws.FILTER('5. Données salariales brutes'!$A$2:$A$1297, ('5. Données salariales brutes'!$C$2:$C$1297 &lt; '5. Données salariales brutes'!D484) * ('5. Données salariales brutes'!$C$2:$C$1297 &gt;= '5. Données salariales brutes'!C484) * ('5. Données salariales brutes'!$A$2:$A$1297 &lt;&gt; '5. Données salariales brutes'!A484), "No matches"))</f>
        <v>CR-01, CR-02, DA-PRO-1, DD-01, ED-EST-01 Maritimes (EE 3), ED-EST-02 Maritimes (EE 2), ED-EST-01 Québec (EE 2), ED-EST-02 Québec (EE 1), ED-EST-01 Ontario (EE 1), ED-EST-01 Manitoba (EE 1), ED-EST-01 Saskatchewan (EE 3), ED-EST-02 Saskatchewan (EE 1), ED-EST-01 Alberta (EE 3), OE-CEO-3, OE-DEO-3, OE-MEO-3, PY-01, SR-W (Groupe salarial 9) APC-2, SR-W (Groupe salarial 9) APD-2</v>
      </c>
      <c r="C484" s="129" t="str" cm="1">
        <f t="array" ref="C484">_xlfn.TEXTJOIN(", ",TRUE,_xlfn._xlws.FILTER('5. Données salariales brutes'!$A$2:$A$1297,('5. Données salariales brutes'!$C$2:$C$1297 &gt;'5. Données salariales brutes'!E484)*('5. Données salariales brutes'!$C$2:$C$1297 &lt;'5. Données salariales brutes'!C484),"No matches"))</f>
        <v>CM-02, ED-EST-01 Maritimes (EE 2), ED-EST-02 Maritimes (EE 1), ED-EST-01 Québec (EE 1), ED-EST-01 Saskatchewan (EE 2), ED-EST-01 Alberta (EE 1), OE-BEO-2, OE-CEO-2, OE-DEO-2, OE-MSE-2, OE-MEO-2, ST-COR Niveau spécial C</v>
      </c>
    </row>
    <row r="485" spans="1:3" ht="75" x14ac:dyDescent="0.25">
      <c r="A485" s="61" t="str">
        <f>'5. Données salariales brutes'!A485</f>
        <v>ED-EST-01 Alberta (EE 3)</v>
      </c>
      <c r="B485" s="130" t="str" cm="1">
        <f t="array" ref="B485">_xlfn.TEXTJOIN(", ", TRUE, _xlfn._xlws.FILTER('5. Données salariales brutes'!$A$2:$A$1297, ('5. Données salariales brutes'!$C$2:$C$1297 &lt; '5. Données salariales brutes'!D485) * ('5. Données salariales brutes'!$C$2:$C$1297 &gt;= '5. Données salariales brutes'!C485) * ('5. Données salariales brutes'!$A$2:$A$1297 &lt;&gt; '5. Données salariales brutes'!A485), "No matches"))</f>
        <v>CM-03, CR-02, DA-CON-1, DA-CON-2, DA-CON Niveau spécial C, DA-PRO-2, ED-EST-01 Maritimes (EE 4), ED-EST-02 Maritimes (EE 3), ED-EST-03 Maritimes (EE 1), ED-EST-01 Québec (EE 3), ED-EST-02 Québec (EE 2), ED-EST-01 Ontario (EE 2), ED-EST-01 Manitoba (EE 2), ED-EST-01 Manitoba (EE 3), ED-EST-01 Saskatchewan (EE 4), ED-EST-02 Saskatchewan (EE 1), ED-EST-01 Alberta (EE 4), ED-EST-02 Alberta (EE 1), ED-EST-01 Colombie-Britannique (EE 1), GS-02, LI-1, SR-W (Groupe salarial 9) APD-3, ST-OCE-1, ST-TYP-1, ST-TYP-2</v>
      </c>
      <c r="C485" s="129" t="str" cm="1">
        <f t="array" ref="C485">_xlfn.TEXTJOIN(", ",TRUE,_xlfn._xlws.FILTER('5. Données salariales brutes'!$A$2:$A$1297,('5. Données salariales brutes'!$C$2:$C$1297 &gt;'5. Données salariales brutes'!E485)*('5. Données salariales brutes'!$C$2:$C$1297 &lt;'5. Données salariales brutes'!C485),"No matches"))</f>
        <v>CM-02, CR-01, DA-PRO-1, DD-01, ED-EST-01 Maritimes (EE 3), ED-EST-02 Maritimes (EE 2), ED-EST-01 Québec (EE 2), ED-EST-02 Québec (EE 1), ED-EST-01 Ontario (EE 1), ED-EST-01 Manitoba (EE 1), ED-EST-01 Saskatchewan (EE 3), ED-EST-01 Alberta (EE 2), OE-CEO-3, OE-DEO-3, OE-MEO-3, PY-01, SR-W (Groupe salarial 9) APC-2, SR-W (Groupe salarial 9) APD-2</v>
      </c>
    </row>
    <row r="486" spans="1:3" ht="105" x14ac:dyDescent="0.25">
      <c r="A486" s="61" t="str">
        <f>'5. Données salariales brutes'!A486</f>
        <v>ED-EST-01 Alberta (EE 4)</v>
      </c>
      <c r="B486" s="130" t="str" cm="1">
        <f t="array" ref="B486">_xlfn.TEXTJOIN(", ", TRUE, _xlfn._xlws.FILTER('5. Données salariales brutes'!$A$2:$A$1297, ('5. Données salariales brutes'!$C$2:$C$1297 &lt; '5. Données salariales brutes'!D486) * ('5. Données salariales brutes'!$C$2:$C$1297 &gt;= '5. Données salariales brutes'!C486) * ('5. Données salariales brutes'!$A$2:$A$1297 &lt;&gt; '5. Données salariales brutes'!A486), "No matches"))</f>
        <v>DA-PRO-2, ED-EST-01 Maritimes (EE 5), ED-EST-02 Maritimes (EE 4), ED-EST-03 Maritimes (EE 1), ED-EST-03 Maritimes (EE 2), ED-EST-01 Québec (EE 3), ED-EST-02 Québec (EE 2), ED-EST-03 Québec (EE 1), ED-EST-01 Ontario (EE 3), ED-EST-01 Manitoba (EE 4), ED-EST-02 Manitoba (EE 1), ED-EST-02 Manitoba (EE 2), ED-EST-01 Saskatchewan (EE 5), ED-EST-02 Saskatchewan (EE 2), ED-EST-01 Alberta (EE 5), ED-EST-02 Alberta (EE 2), ED-EST-01 Colombie-Britannique (EE 2), ED-LAT-01 (EE 1), EG-02 employé‑e‑s dont le traitement est protégé, GL-ELE -1, GL-ELE -2, HS-PHS-01, LI-1, LI-2, OE-MEO-4, PY-02, SR-W (Groupe salarial 9) APC-3, ST-OCE-2, ST-STN-1, ST-STN-2</v>
      </c>
      <c r="C486" s="129" t="str" cm="1">
        <f t="array" ref="C486">_xlfn.TEXTJOIN(", ",TRUE,_xlfn._xlws.FILTER('5. Données salariales brutes'!$A$2:$A$1297,('5. Données salariales brutes'!$C$2:$C$1297 &gt;'5. Données salariales brutes'!E486)*('5. Données salariales brutes'!$C$2:$C$1297 &lt;'5. Données salariales brutes'!C486),"No matches"))</f>
        <v>CM-03, CR-02, DA-CON-1, DA-CON-2, DA-CON Niveau spécial C, ED-EST-01 Maritimes (EE 4), ED-EST-02 Maritimes (EE 3), ED-EST-01 Québec (EE 2), ED-EST-02 Québec (EE 1), ED-EST-01 Ontario (EE 1), ED-EST-01 Ontario (EE 2), ED-EST-01 Manitoba (EE 2), ED-EST-01 Manitoba (EE 3), ED-EST-01 Saskatchewan (EE 4), ED-EST-02 Saskatchewan (EE 1), ED-EST-01 Alberta (EE 3), ED-EST-02 Alberta (EE 1), ED-EST-01 Colombie-Britannique (EE 1), GS-02, SR-W (Groupe salarial 9) APD-3, ST-OCE-1, ST-TYP-1, ST-TYP-2</v>
      </c>
    </row>
    <row r="487" spans="1:3" ht="120" x14ac:dyDescent="0.25">
      <c r="A487" s="61" t="str">
        <f>'5. Données salariales brutes'!A487</f>
        <v>ED-EST-01 Alberta (EE 5)</v>
      </c>
      <c r="B487" s="130" t="str" cm="1">
        <f t="array" ref="B487">_xlfn.TEXTJOIN(", ", TRUE, _xlfn._xlws.FILTER('5. Données salariales brutes'!$A$2:$A$1297, ('5. Données salariales brutes'!$C$2:$C$1297 &lt; '5. Données salariales brutes'!D487) * ('5. Données salariales brutes'!$C$2:$C$1297 &gt;= '5. Données salariales brutes'!C487) * ('5. Données salariales brutes'!$A$2:$A$1297 &lt;&gt; '5. Données salariales brutes'!A487), "No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6), ED-EST-02 Alberta (EE 3), ED-EST-01 Colombie-Britannique(EE 3), ED-EST-02 Colombie-Britannique (EE 1), ED-LAT-01 (EE 1), ED-LAT-01 (EE 2), GL-AMW-1, GL-ELE -2, GL-ELE -3, GL-MDO-1, GL-MDO-2, HS-HDO-01, LI-2, LI-3, SR-W (Groupe salarial 9) APD-4, ST-SCY-1</v>
      </c>
      <c r="C487" s="129" t="str" cm="1">
        <f t="array" ref="C487">_xlfn.TEXTJOIN(", ",TRUE,_xlfn._xlws.FILTER('5. Données salariales brutes'!$A$2:$A$1297,('5. Données salariales brutes'!$C$2:$C$1297 &gt;'5. Données salariales brutes'!E487)*('5. Données salariales brutes'!$C$2:$C$1297 &lt;'5. Données salariales brutes'!C487),"No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PY-02, SR-W (Groupe salarial 9) APC-3, SR-W (Groupe salarial 9) APD-3, ST-OCE-2, ST-STN-1, ST-STN-2</v>
      </c>
    </row>
    <row r="488" spans="1:3" ht="165" x14ac:dyDescent="0.25">
      <c r="A488" s="61" t="str">
        <f>'5. Données salariales brutes'!A488</f>
        <v>ED-EST-01 Alberta (EE 6)</v>
      </c>
      <c r="B488" s="130" t="str" cm="1">
        <f t="array" ref="B488">_xlfn.TEXTJOIN(", ", TRUE, _xlfn._xlws.FILTER('5. Données salariales brutes'!$A$2:$A$1297, ('5. Données salariales brutes'!$C$2:$C$1297 &lt; '5. Données salariales brutes'!D488) * ('5. Données salariales brutes'!$C$2:$C$1297 &gt;= '5. Données salariales brutes'!C488) * ('5. Données salariales brutes'!$A$2:$A$1297 &lt;&gt; '5. Données salariales brutes'!A488), "No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GT-01, HS-PHS-02, LI-3, PY-03, SR-W (Groupe salarial 9) APC-4, ST-OCE-3, ST-SCY-2</v>
      </c>
      <c r="C488" s="129" t="str" cm="1">
        <f t="array" ref="C488">_xlfn.TEXTJOIN(", ",TRUE,_xlfn._xlws.FILTER('5. Données salariales brutes'!$A$2:$A$1297,('5. Données salariales brutes'!$C$2:$C$1297 &gt;'5. Données salariales brutes'!E488)*('5. Données salariales brutes'!$C$2:$C$1297 &lt;'5. Données salariales brutes'!C488),"No matches"))</f>
        <v>CR-03, 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 (EE 2), ED-EST-01 Colombie-Britannique(EE 3), ED-EST-02 Colombie-Britannique (EE 1), ED-LAT-01 (EE 1), GL-AMW-1, GL-ELE -2, GL-MDO-1, HS-HDO-01, LI-2, PY-02, SR-W (Groupe salarial 9) APC-3, SR-W (Groupe salarial 9) APD-4, ST-SCY-1, ST-STN-2</v>
      </c>
    </row>
    <row r="489" spans="1:3" ht="180" x14ac:dyDescent="0.25">
      <c r="A489" s="61" t="str">
        <f>'5. Données salariales brutes'!A489</f>
        <v>ED-EST-01 Alberta (EE 7)</v>
      </c>
      <c r="B489" s="130" t="str" cm="1">
        <f t="array" ref="B489">_xlfn.TEXTJOIN(", ", TRUE, _xlfn._xlws.FILTER('5. Données salariales brutes'!$A$2:$A$1297, ('5. Données salariales brutes'!$C$2:$C$1297 &lt; '5. Données salariales brutes'!D489) * ('5. Données salariales brutes'!$C$2:$C$1297 &gt;= '5. Données salariales brutes'!C489) * ('5. Données salariales brutes'!$A$2:$A$1297 &lt;&gt; '5. Données salariales brutes'!A489),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4), ED-EST-02 Alberta (EE 5), ED-EST-03 Alberta (EE 2), ED-EST-01 Colombie-Britannique (EE 5), ED-EST-02 Colombie-Britannique (EE 3), ED-EST-03 Colombie-Britannique (EE 1), ED-LAT-01 (EE 3), ED-LAT-01 (EE 4), ED-LAT-02 (EE 1), GL-AMW-00, GL-AMW-3, GL-AMW-4, GL-ELE -5, GL-ELE -6, GL-MAN-2, GL-MDO-4, GL-MOC-2, GL-MOC-3, GS-03, GT-01, HS-HDO-02, LI-4, OE-MEO-5, SR-W (Groupe salarial 1), SR-W (Groupe salarial 9) APC-4, SR-W (Groupe salarial 9) APD-5, ST-SCY-2, ST-SCY-3, TI-01</v>
      </c>
      <c r="C489" s="129" t="str" cm="1">
        <f t="array" ref="C489">_xlfn.TEXTJOIN(", ",TRUE,_xlfn._xlws.FILTER('5. Données salariales brutes'!$A$2:$A$1297,('5. Données salariales brutes'!$C$2:$C$1297 &gt;'5. Données salariales brutes'!E489)*('5. Données salariales brutes'!$C$2:$C$1297 &lt;'5. Données salariales brutes'!C489),"No matches"))</f>
        <v>CM-04, CR-03, DA-CON-3,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GL-MAN-1, GL-MDO-2, GL-MDO-3, GL-MOC-1, HS-HDO-01, HS-PHS-02, LI-3, PY-03, SR-W (Groupe salarial 9) APD-4, ST-OCE-3, ST-SCY-1</v>
      </c>
    </row>
    <row r="490" spans="1:3" ht="195" x14ac:dyDescent="0.25">
      <c r="A490" s="61" t="str">
        <f>'5. Données salariales brutes'!A490</f>
        <v>ED-EST-01 Alberta (EE 8)</v>
      </c>
      <c r="B490" s="130" t="str" cm="1">
        <f t="array" ref="B490">_xlfn.TEXTJOIN(", ", TRUE, _xlfn._xlws.FILTER('5. Données salariales brutes'!$A$2:$A$1297, ('5. Données salariales brutes'!$C$2:$C$1297 &lt; '5. Données salariales brutes'!D490) * ('5. Données salariales brutes'!$C$2:$C$1297 &gt;= '5. Données salariales brutes'!C490) * ('5. Données salariales brutes'!$A$2:$A$1297 &lt;&gt; '5. Données salariales brutes'!A490), "No matches"))</f>
        <v>CR-04, DA-PRO-4, ED-EST-01 (EE 2), ED-EST-02 (EE 1) , ED-EST-02 Maritimes (EE 8), ED-EST-03 Maritimes (EE 5), ED-EST-03 Maritimes (EE 6), ED-EST-04 Maritimes (EE 2), ED-EST-01 Québec (EE 6), ED-EST-01 Québec (EE 7), ED-EST-02 Québec (EE 6), ED-EST-03 Québec (EE 4), ED-EST-04 Québec (EE 3), ED-EST-05 Québec (EE 1), ED-EST-01 Ontario (EE 8), ED-EST-02 Ontario (EE 4), ED-EST-03 Ontario (EE 3), ED-EST-02 Manitoba (EE 6), ED-EST-02 Manitoba (EE 7), ED-EST-03 Manitoba (EE 3), ED-EST-03 Manitoba (EE 4), ED-EST-02 Saskatchewan (EE 6), ED-EST-03 Saskatchewan (EE 4), ED-EST-02 Alberta (EE 5), ED-EST-03 Alberta (EE 3), ED-EST-01 Colombie-Britannique (EE 6), ED-EST-02 Colombie-Britannique (EE 4), ED-EST-03 Colombie-Britannique (EE 2), ED-LAT-01 (EE 4), ED-LAT-01 (EE 5), ED-LAT-02 (EE 2), ED-LAT-03 (EE 1), EL-01, EU-PEI-1, GL-AMW-4, GL-AMW-5, GL-ELE -6, GL-ELE -7, GL-MAN-3, GL-MAN-4, GL-MDO-5, GL-MOC-3, GL-MOC-4, GS-04, HS-PHS-03, LI-5, OE-MEO-5, PY-04, SR-W (Groupe salarial 9) APC-5, SR-W (Groupe salarial 9) APD-6, ST-COR-1, ST-SCY-3, TI-01</v>
      </c>
      <c r="C490" s="129" t="str" cm="1">
        <f t="array" ref="C490">_xlfn.TEXTJOIN(", ",TRUE,_xlfn._xlws.FILTER('5. Données salariales brutes'!$A$2:$A$1297,('5. Données salariales brutes'!$C$2:$C$1297 &gt;'5. Données salariales brutes'!E490)*('5. Données salariales brutes'!$C$2:$C$1297 &lt;'5. Données salariales brutes'!C490),"No matches"))</f>
        <v>CM-05, DA-PRO-3, DD-02, ED-EST-01 (EE 1), ED-EST-01 Maritimes (EE 8), ED-EST-02 Maritimes (EE 6), ED-EST-02 Maritimes (EE 7), ED-EST-03 Maritimes (EE 4), ED-EST-04 Maritimes (EE 1), ED-EST-01 Québec (EE 5), ED-EST-02 Québec (EE 4), ED-EST-02 Québec (EE 5), ED-EST-03 Québec (EE 3), ED-EST-04 Québec (EE 2), ED-EST-01 Ontario (EE 6), ED-EST-01 Ontario (EE 7),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ED-LAT-02 (EE 1), GL-AMW-00, GL-AMW-2, GL-AMW-3, GL-ELE -4, GL-ELE -5, GL-MAN-1, GL-MAN-2, GL-MDO-3, GL-MDO-4, GL-MOC-2, GS-03, GT-01, HS-HDO-02, HS-PHS-02, LI-4, PY-03, SR-W (Groupe salarial 1), SR-W (Groupe salarial 9) APC-4, SR-W (Groupe salarial 9) APD-5, ST-OCE-3, ST-SCY-2</v>
      </c>
    </row>
    <row r="491" spans="1:3" ht="90" x14ac:dyDescent="0.25">
      <c r="A491" s="61" t="str">
        <f>'5. Données salariales brutes'!A491</f>
        <v>ED-EST-02 Alberta (EE 1)</v>
      </c>
      <c r="B491" s="130" t="str" cm="1">
        <f t="array" ref="B491">_xlfn.TEXTJOIN(", ", TRUE, _xlfn._xlws.FILTER('5. Données salariales brutes'!$A$2:$A$1297, ('5. Données salariales brutes'!$C$2:$C$1297 &lt; '5. Données salariales brutes'!D491) * ('5. Données salariales brutes'!$C$2:$C$1297 &gt;= '5. Données salariales brutes'!C491) * ('5. Données salariales brutes'!$A$2:$A$1297 &lt;&gt; '5. Données salariales brutes'!A491), "No matches"))</f>
        <v>CM-03, DA-CON-1, DA-CON-2, DA-CON Niveau spécial C, DA-PRO-2, ED-EST-01 Maritimes (EE 4), ED-EST-01 Maritimes (EE 5), ED-EST-02 Maritimes (EE 3), ED-EST-02 Maritimes (EE 4), ED-EST-03 Maritimes (EE 1), ED-EST-01 Québec (EE 3), ED-EST-02 Québec (EE 2), ED-EST-01 Ontario (EE 2), ED-EST-01 Manitoba (EE 2), ED-EST-01 Manitoba (EE 3), ED-EST-02 Manitoba (EE 1), ED-EST-01 Saskatchewan (EE 4), ED-EST-02 Saskatchewan (EE 2), ED-EST-01 Alberta (EE 4), ED-EST-01 Colombie-Britannique (EE 1), EG-02 employé‑e‑s dont le traitement est protégé, GS-02, LI-1, OE-MEO-4, SR-W (Groupe salarial 9) APD-3, ST-OCE-1, ST-TYP-1, ST-TYP-2</v>
      </c>
      <c r="C491" s="129" t="str" cm="1">
        <f t="array" ref="C491">_xlfn.TEXTJOIN(", ",TRUE,_xlfn._xlws.FILTER('5. Données salariales brutes'!$A$2:$A$1297,('5. Données salariales brutes'!$C$2:$C$1297 &gt;'5. Données salariales brutes'!E491)*('5. Données salariales brutes'!$C$2:$C$1297 &lt;'5. Données salariales brutes'!C491),"No matches"))</f>
        <v>CR-01, CR-02, DA-PRO-1, DD-01, ED-EST-01 Maritimes (EE 3), ED-EST-02 Maritimes (EE 2), ED-EST-01 Québec (EE 2), ED-EST-02 Québec (EE 1), ED-EST-01 Ontario (EE 1), ED-EST-01 Manitoba (EE 1), ED-EST-01 Saskatchewan (EE 3), ED-EST-02 Saskatchewan (EE 1), ED-EST-01 Alberta (EE 2), ED-EST-01 Alberta (EE 3), OE-CEO-3, OE-DEO-3, OE-MEO-3, PY-01, SR-W (Groupe salarial 9) APC-2, SR-W (Groupe salarial 9) APD-2</v>
      </c>
    </row>
    <row r="492" spans="1:3" ht="120" x14ac:dyDescent="0.25">
      <c r="A492" s="61" t="str">
        <f>'5. Données salariales brutes'!A492</f>
        <v>ED-EST-02 Alberta (EE 2)</v>
      </c>
      <c r="B492" s="130" t="str" cm="1">
        <f t="array" ref="B492">_xlfn.TEXTJOIN(", ", TRUE, _xlfn._xlws.FILTER('5. Données salariales brutes'!$A$2:$A$1297, ('5. Données salariales brutes'!$C$2:$C$1297 &lt; '5. Données salariales brutes'!D492) * ('5. Données salariales brutes'!$C$2:$C$1297 &gt;= '5. Données salariales brutes'!C492) * ('5. Données salariales brutes'!$A$2:$A$1297 &lt;&gt; '5. Données salariales brutes'!A492), "No matches"))</f>
        <v>DA-CON-3, ED-EST-01 Maritimes (EE 6), ED-EST-02 Maritimes (EE 5), ED-EST-03 Maritimes (EE 2), ED-EST-01 Québec (EE 4), ED-EST-02 Québec (EE 3), ED-EST-03 Québec (EE 1), ED-EST-01 Ontario (EE 3), ED-EST-01 Ontario (EE 4), ED-EST-02 Ontario (EE 1), ED-EST-01 Manitoba (EE 4), ED-EST-01 Manitoba (EE 5), ED-EST-02 Manitoba (EE 2), ED-EST-01 Saskatchewan (EE 6), ED-EST-02 Saskatchewan (EE 3), ED-EST-03 Saskatchewan (EE 1), ED-EST-01 Alberta (EE 5), ED-EST-02 Alberta (EE 3), ED-EST-01 Colombie-Britannique (EE 2), ED-EST-01 Colombie-Britannique(EE 3), ED-EST-02 Colombie-Britannique (EE 1), ED-LAT-01 (EE 1), GL-ELE -2, GL-MDO-1, HS-HDO-01, HS-PHS-01, LI-2, PY-02, SR-W (Groupe salarial 9) APC-3, SR-W (Groupe salarial 9) APD-4, ST-OCE-2, ST-SCY-1, ST-STN-1, ST-STN-2</v>
      </c>
      <c r="C492" s="129" t="str" cm="1">
        <f t="array" ref="C492">_xlfn.TEXTJOIN(", ",TRUE,_xlfn._xlws.FILTER('5. Données salariales brutes'!$A$2:$A$1297,('5. Données salariales brutes'!$C$2:$C$1297 &gt;'5. Données salariales brutes'!E492)*('5. Données salariales brutes'!$C$2:$C$1297 &lt;'5. Données salariales brutes'!C492),"No matches"))</f>
        <v>CM-03, DA-CON-1, DA-CON-2, DA-CON Niveau spécial C, DA-PRO-2, ED-EST-01 Maritimes (EE 4), ED-EST-01 Maritimes (EE 5), ED-EST-02 Maritimes (EE 3), ED-EST-02 Maritimes (EE 4), ED-EST-03 Maritimes (EE 1), ED-EST-01 Québec (EE 3), ED-EST-02 Québec (EE 2), ED-EST-01 Ontario (EE 2), ED-EST-01 Manitoba (EE 2), ED-EST-01 Manitoba (EE 3), ED-EST-02 Manitoba (EE 1), ED-EST-01 Saskatchewan (EE 4), ED-EST-01 Saskatchewan (EE 5), ED-EST-02 Saskatchewan (EE 2), ED-EST-01 Alberta (EE 4), ED-EST-02 Alberta (EE 1), ED-EST-01 Colombie-Britannique (EE 1), EG-02 employé‑e‑s dont le traitement est protégé, GL-ELE -1, GS-02, LI-1, OE-MEO-4, SR-W (Groupe salarial 9) APD-3, ST-OCE-1, ST-TYP-1, ST-TYP-2</v>
      </c>
    </row>
    <row r="493" spans="1:3" ht="165" x14ac:dyDescent="0.25">
      <c r="A493" s="61" t="str">
        <f>'5. Données salariales brutes'!A493</f>
        <v>ED-EST-02 Alberta (EE 3)</v>
      </c>
      <c r="B493" s="130" t="str" cm="1">
        <f t="array" ref="B493">_xlfn.TEXTJOIN(", ", TRUE, _xlfn._xlws.FILTER('5. Données salariales brutes'!$A$2:$A$1297, ('5. Données salariales brutes'!$C$2:$C$1297 &lt; '5. Données salariales brutes'!D493) * ('5. Données salariales brutes'!$C$2:$C$1297 &gt;= '5. Données salariales brutes'!C493) * ('5. Données salariales brutes'!$A$2:$A$1297 &lt;&gt; '5. Données salariales brutes'!A493), "No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GT-01, HS-PHS-02, LI-3, PY-03, ST-OCE-3, ST-SCY-1, ST-SCY-2</v>
      </c>
      <c r="C493" s="129" t="str" cm="1">
        <f t="array" ref="C493">_xlfn.TEXTJOIN(", ",TRUE,_xlfn._xlws.FILTER('5. Données salariales brutes'!$A$2:$A$1297,('5. Données salariales brutes'!$C$2:$C$1297 &gt;'5. Données salariales brutes'!E493)*('5. Données salariales brutes'!$C$2:$C$1297 &lt;'5. Données salariales brutes'!C493),"No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ED-EST-01 Colombie-Britannique(EE 3), ED-EST-02 Colombie-Britannique (EE 1), ED-LAT-01 (EE 1), EG-02 employé‑e‑s dont le traitement est protégé, GL-ELE -1, GL-ELE -2, GL-MDO-1, HS-HDO-01, HS-PHS-01, LI-2, OE-MEO-4, PY-02, SR-W (Groupe salarial 9) APC-3, SR-W (Groupe salarial 9) APD-4, ST-OCE-2, ST-STN-1, ST-STN-2</v>
      </c>
    </row>
    <row r="494" spans="1:3" ht="180" x14ac:dyDescent="0.25">
      <c r="A494" s="61" t="str">
        <f>'5. Données salariales brutes'!A494</f>
        <v>ED-EST-02 Alberta (EE 4)</v>
      </c>
      <c r="B494" s="130" t="str" cm="1">
        <f t="array" ref="B494">_xlfn.TEXTJOIN(", ", TRUE, _xlfn._xlws.FILTER('5. Données salariales brutes'!$A$2:$A$1297, ('5. Données salariales brutes'!$C$2:$C$1297 &lt; '5. Données salariales brutes'!D494) * ('5. Données salariales brutes'!$C$2:$C$1297 &gt;= '5. Données salariales brutes'!C494) * ('5. Données salariales brutes'!$A$2:$A$1297 &lt;&gt; '5. Données salariales brutes'!A494),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3), ED-LAT-01 (EE 4), ED-LAT-02 (EE 1), GL-AMW-00, GL-AMW-3, GL-AMW-4, GL-ELE -5, GL-ELE -6, GL-MAN-2, GL-MDO-4, GL-MOC-2, GL-MOC-3, GS-03, GT-01, HS-HDO-02, LI-4, OE-MEO-5, SR-W (Groupe salarial 1), SR-W (Groupe salarial 9) APC-4, SR-W (Groupe salarial 9) APD-5, ST-SCY-2, ST-SCY-3, TI-01</v>
      </c>
      <c r="C494" s="129" t="str" cm="1">
        <f t="array" ref="C494">_xlfn.TEXTJOIN(", ",TRUE,_xlfn._xlws.FILTER('5. Données salariales brutes'!$A$2:$A$1297,('5. Données salariales brutes'!$C$2:$C$1297 &gt;'5. Données salariales brutes'!E494)*('5. Données salariales brutes'!$C$2:$C$1297 &lt;'5. Données salariales brutes'!C494),"No matches"))</f>
        <v>CM-04, CR-03, DA-CON-3,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GL-MAN-1, GL-MDO-2, GL-MDO-3, GL-MOC-1, HS-HDO-01, HS-PHS-02, LI-3, PY-03, SR-W (Groupe salarial 9) APD-4, ST-OCE-3, ST-SCY-1</v>
      </c>
    </row>
    <row r="495" spans="1:3" ht="180" x14ac:dyDescent="0.25">
      <c r="A495" s="61" t="str">
        <f>'5. Données salariales brutes'!A495</f>
        <v>ED-EST-02 Alberta (EE 5)</v>
      </c>
      <c r="B495" s="130" t="str" cm="1">
        <f t="array" ref="B495">_xlfn.TEXTJOIN(", ", TRUE, _xlfn._xlws.FILTER('5. Données salariales brutes'!$A$2:$A$1297, ('5. Données salariales brutes'!$C$2:$C$1297 &lt; '5. Données salariales brutes'!D495) * ('5. Données salariales brutes'!$C$2:$C$1297 &gt;= '5. Données salariales brutes'!C495) * ('5. Données salariales brutes'!$A$2:$A$1297 &lt;&gt; '5. Données salariales brutes'!A495), "No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c r="C495" s="129" t="str" cm="1">
        <f t="array" ref="C495">_xlfn.TEXTJOIN(", ",TRUE,_xlfn._xlws.FILTER('5. Données salariales brutes'!$A$2:$A$1297,('5. Données salariales brutes'!$C$2:$C$1297 &gt;'5. Données salariales brutes'!E495)*('5. Données salariales brutes'!$C$2:$C$1297 &lt;'5. Données salariales brutes'!C495),"No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GL-AMW-4, GL-ELE -5, GL-MAN-1, GL-MAN-2, GL-MDO-3, GL-MDO-4, GL-MOC-2, GL-MOC-3, GS-03, GT-01, HS-HDO-02, HS-PHS-02, LI-4, OE-MEO-5, PY-03, SR-W (Groupe salarial 1), SR-W (Groupe salarial 9) APC-4, SR-W (Groupe salarial 9) APD-5, ST-SCY-2, ST-SCY-3</v>
      </c>
    </row>
    <row r="496" spans="1:3" ht="225" x14ac:dyDescent="0.25">
      <c r="A496" s="61" t="str">
        <f>'5. Données salariales brutes'!A496</f>
        <v>ED-EST-02 Alberta (EE 6)</v>
      </c>
      <c r="B496" s="130" t="str" cm="1">
        <f t="array" ref="B496">_xlfn.TEXTJOIN(", ", TRUE, _xlfn._xlws.FILTER('5. Données salariales brutes'!$A$2:$A$1297, ('5. Données salariales brutes'!$C$2:$C$1297 &lt; '5. Données salariales brutes'!D496) * ('5. Données salariales brutes'!$C$2:$C$1297 &gt;= '5. Données salariales brutes'!C496) * ('5. Données salariales brutes'!$A$2:$A$1297 &lt;&gt; '5. Données salariales brutes'!A496), "No matches"))</f>
        <v>CR-05,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SC-2 (utilisation de matériel et métier spécialisés), SR-W (Groupe salarial 9) APD-7, ST-SCY-4, TI-02, WP-01</v>
      </c>
      <c r="C496" s="129" t="str" cm="1">
        <f t="array" ref="C496">_xlfn.TEXTJOIN(", ",TRUE,_xlfn._xlws.FILTER('5. Données salariales brutes'!$A$2:$A$1297,('5. Données salariales brutes'!$C$2:$C$1297 &gt;'5. Données salariales brutes'!E496)*('5. Données salariales brutes'!$C$2:$C$1297 &lt;'5. Données salariales brutes'!C496),"No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GL-AMW-4, GL-AMW-5, GL-ELE -6, GL-ELE -7, GL-MAN-3, GL-MAN-4, GL-MDO-5, GL-MOC-3, GL-MOC-4, GS-04, HS-PHS-03, LI-5, OE-MEO-5, PY-04, SC-1 (utilisation de matériel et métier spécialisés), SR-W (Groupe salarial 1), SR-W (Groupe salarial 9) APC-5, SR-W (Groupe salarial 9) APD-6, ST-COR-1, ST-SCY-3, TI-01</v>
      </c>
    </row>
    <row r="497" spans="1:3" ht="255" x14ac:dyDescent="0.25">
      <c r="A497" s="61" t="str">
        <f>'5. Données salariales brutes'!A497</f>
        <v>ED-EST-02 Alberta (EE 7)</v>
      </c>
      <c r="B497" s="130" t="str" cm="1">
        <f t="array" ref="B497">_xlfn.TEXTJOIN(", ", TRUE, _xlfn._xlws.FILTER('5. Données salariales brutes'!$A$2:$A$1297, ('5. Données salariales brutes'!$C$2:$C$1297 &lt; '5. Données salariales brutes'!D497) * ('5. Données salariales brutes'!$C$2:$C$1297 &gt;= '5. Données salariales brutes'!C497) * ('5. Données salariales brutes'!$A$2:$A$1297 &lt;&gt; '5. Données salariales brutes'!A497), "No matches"))</f>
        <v>AS-01, CM-06, CR-05, DA-CON-4, DA-PRO-5, DD-04, ED-EST-01 (EE 4), ED-EST-02 (EE 3) , ED-EST-03 (EE 1), ED-EST-03 Maritimes (EE 8), ED-EST-03 Maritimes (EE 9), ED-EST-04 Maritimes (EE 4), ED-EST-05 Maritimes (EE 2), ED-EST-06 Maritimes (EE 1), ED-EST-01 Québec (EE 9), ED-EST-02 Québec (EE 8), ED-EST-03 Québec (EE 7), ED-EST-04 Québec (EE 5), ED-EST-04 Québec (EE 6), ED-EST-05 Québec (EE 3), ED-EST-05 Québec (EE 4),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GL-MAM-00, GL-MAM-6, GL-MAN-6, GL-MAN-7, GL-MDO-7, GL-MDO-8, GL-MOC-7, GL-MST-00, GL-MST-9, GL-MST-10, GL-PCF-00, GL-PRW-6, GL-PRW-7, GL-WOW-00, GS-05, HS-PHS-04, IS-01 , LI-6, MA-01, PG-01, PI-01-CGC, PM-01 , PY-05, SC-3 (service du pont et service de la chambre des machines), SC-STD-3, SC-3 (utilisation de matériel et métier spécialisés), SR-W (Groupe salarial 2), SR-W (Groupe salarial 9) APC-6, SR-W (Groupe salarial 9) APD-7</v>
      </c>
      <c r="C497" s="129" t="str" cm="1">
        <f t="array" ref="C497">_xlfn.TEXTJOIN(", ",TRUE,_xlfn._xlws.FILTER('5. Données salariales brutes'!$A$2:$A$1297,('5. Données salariales brutes'!$C$2:$C$1297 &gt;'5. Données salariales brutes'!E497)*('5. Données salariales brutes'!$C$2:$C$1297 &lt;'5. Données salariales brutes'!C497),"No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GL-MOC-6, GL-PRW-00, GL-PRW-5, GT-02,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498" spans="1:3" ht="285" x14ac:dyDescent="0.25">
      <c r="A498" s="61" t="str">
        <f>'5. Données salariales brutes'!A498</f>
        <v>ED-EST-02 Alberta (EE 8)</v>
      </c>
      <c r="B498" s="130" t="str" cm="1">
        <f t="array" ref="B498">_xlfn.TEXTJOIN(", ", TRUE, _xlfn._xlws.FILTER('5. Données salariales brutes'!$A$2:$A$1297, ('5. Données salariales brutes'!$C$2:$C$1297 &lt; '5. Données salariales brutes'!D498) * ('5. Données salariales brutes'!$C$2:$C$1297 &gt;= '5. Données salariales brutes'!C498) * ('5. Données salariales brutes'!$A$2:$A$1297 &lt;&gt; '5. Données salariales brutes'!A498), "No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498" s="129" t="str" cm="1">
        <f t="array" ref="C498">_xlfn.TEXTJOIN(", ",TRUE,_xlfn._xlws.FILTER('5. Données salariales brutes'!$A$2:$A$1297,('5. Données salariales brutes'!$C$2:$C$1297 &gt;'5. Données salariales brutes'!E498)*('5. Données salariales brutes'!$C$2:$C$1297 &lt;'5. Données salariales brutes'!C498),"No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5), ED-EST-03 Manitoba (EE 6), ED-EST-04 Manitoba (EE 1), ED-EST-02 Saskatchewan (EE 8), ED-EST-03 Saskatchewan (EE 6), ED-EST-04 Saskatchewan (EE 1), ED-EST-04 Saskatchewan (EE 2),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GL-MAN-5, GL-MAN-6, GL-MDO-7, GL-MDO-8,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499" spans="1:3" ht="315" x14ac:dyDescent="0.25">
      <c r="A499" s="61" t="str">
        <f>'5. Données salariales brutes'!A499</f>
        <v>ED-EST-02 Alberta (EE 9)</v>
      </c>
      <c r="B499" s="130" t="str" cm="1">
        <f t="array" ref="B499">_xlfn.TEXTJOIN(", ", TRUE, _xlfn._xlws.FILTER('5. Données salariales brutes'!$A$2:$A$1297, ('5. Données salariales brutes'!$C$2:$C$1297 &lt; '5. Données salariales brutes'!D499) * ('5. Données salariales brutes'!$C$2:$C$1297 &gt;= '5. Données salariales brutes'!C499) * ('5. Données salariales brutes'!$A$2:$A$1297 &lt;&gt; '5. Données salariales brutes'!A499),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499" s="129" t="str" cm="1">
        <f t="array" ref="C499">_xlfn.TEXTJOIN(", ",TRUE,_xlfn._xlws.FILTER('5. Données salariales brutes'!$A$2:$A$1297,('5. Données salariales brutes'!$C$2:$C$1297 &gt;'5. Données salariales brutes'!E499)*('5. Données salariales brutes'!$C$2:$C$1297 &lt;'5. Données salariales brutes'!C499),"No matches"))</f>
        <v>AR-01, AS-01, CM-06, DA-CON-5, DA-PRO-5, DD-04, EC-01, ED-EST-01 (EE 4), ED-EST-01 (EE 5), ED-EST-02 (EE 3) , ED-EST-02 (EE 4), ED-EST-03 (EE 1), ED-EST-03 (EE 2),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GL-AMW-8, GL-AMW-9, GL-ELE -10, GL-GHW-5, GL-GHW-6, GL-INM-9, GL-MAM-00, GL-MAM-6, GL-MAM-7, GL-MAN-7, GL-MDO-8, GL-MDO-9, GL-MOC-7, GL-MOC-8, GL-MST-10, GL-PCF-00, GL-PCF-6, GL-PRW-7, GL-WOW-00, GS-05, GS-06, IS-01 , LI-7,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500" spans="1:3" ht="180" x14ac:dyDescent="0.25">
      <c r="A500" s="61" t="str">
        <f>'5. Données salariales brutes'!A500</f>
        <v>ED-EST-03 Alberta (EE 1)</v>
      </c>
      <c r="B500" s="130" t="str" cm="1">
        <f t="array" ref="B500">_xlfn.TEXTJOIN(", ", TRUE, _xlfn._xlws.FILTER('5. Données salariales brutes'!$A$2:$A$1297, ('5. Données salariales brutes'!$C$2:$C$1297 &lt; '5. Données salariales brutes'!D500) * ('5. Données salariales brutes'!$C$2:$C$1297 &gt;= '5. Données salariales brutes'!C500) * ('5. Données salariales brutes'!$A$2:$A$1297 &lt;&gt; '5. Données salariales brutes'!A500), "No matches"))</f>
        <v>CM-05,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-4, GL-ELE -5, GL-MAN-1, GL-MAN-2, GL-MDO-3, GL-MDO-4, GL-MOC-2, GS-03, GT-01, HS-HDO-02, HS-PHS-02, LI-4, OE-MEO-5, PY-03, SR-W (Groupe salarial 1), SR-W (Groupe salarial 9) APC-4, SR-W (Groupe salarial 9) APD-5, ST-OCE-3, ST-SCY-2</v>
      </c>
      <c r="C500" s="129" t="str" cm="1">
        <f t="array" ref="C500">_xlfn.TEXTJOIN(", ",TRUE,_xlfn._xlws.FILTER('5. Données salariales brutes'!$A$2:$A$1297,('5. Données salariales brutes'!$C$2:$C$1297 &gt;'5. Données salariales brutes'!E500)*('5. Données salariales brutes'!$C$2:$C$1297 &lt;'5. Données salariales brutes'!C500),"No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GL-AMW-2, GL-ELE -2, GL-ELE -3, GL-MDO-1, GL-MDO-2, GL-MOC-1, HS-HDO-01, LI-3, SR-W (Groupe salarial 9) APD-4, ST-SCY-1</v>
      </c>
    </row>
    <row r="501" spans="1:3" ht="195" x14ac:dyDescent="0.25">
      <c r="A501" s="61" t="str">
        <f>'5. Données salariales brutes'!A501</f>
        <v>ED-EST-03 Alberta (EE 2)</v>
      </c>
      <c r="B501" s="130" t="str" cm="1">
        <f t="array" ref="B501">_xlfn.TEXTJOIN(", ", TRUE, _xlfn._xlws.FILTER('5. Données salariales brutes'!$A$2:$A$1297, ('5. Données salariales brutes'!$C$2:$C$1297 &lt; '5. Données salariales brutes'!D501) * ('5. Données salariales brutes'!$C$2:$C$1297 &gt;= '5. Données salariales brutes'!C501) * ('5. Données salariales brutes'!$A$2:$A$1297 &lt;&gt; '5. Données salariales brutes'!A501), "No matches"))</f>
        <v>CM-05, CR-04, DA-PRO-4, ED-EST-01 (EE 2), ED-EST-02 (EE 1) , ED-EST-02 Maritimes (EE 8), ED-EST-03 Maritimes (EE 5), ED-EST-03 Maritimes (EE 6), ED-EST-04 Maritimes (EE 2), ED-EST-01 Québec (EE 6), ED-EST-02 Québec (EE 6), ED-EST-03 Québec (EE 4), ED-EST-04 Québec (EE 3), ED-EST-05 Québec (EE 1), ED-EST-01 Ontario (EE 7),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GL-AMW-00, GL-AMW-4, GL-AMW-5, GL-ELE -6, GL-ELE -7, GL-MAN-3, GL-MDO-5, GL-MOC-3, GL-MOC-4, GS-04, HS-PHS-03, LI-5, OE-MEO-5, PY-04, SR-W (Groupe salarial 1), SR-W (Groupe salarial 9) APD-6, ST-COR-1, ST-SCY-3, TI-01</v>
      </c>
      <c r="C501" s="129" t="str" cm="1">
        <f t="array" ref="C501">_xlfn.TEXTJOIN(", ",TRUE,_xlfn._xlws.FILTER('5. Données salariales brutes'!$A$2:$A$1297,('5. Données salariales brutes'!$C$2:$C$1297 &gt;'5. Données salariales brutes'!E501)*('5. Données salariales brutes'!$C$2:$C$1297 &lt;'5. Données salariales brutes'!C501),"No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ED-EST-03 Colombie-Britannique (EE 1), ED-LAT-01 (EE 3), GL-AMW-2, GL-AMW-3, GL-ELE -4, GL-ELE -5, GL-MAN-1, GL-MAN-2, GL-MDO-3, GL-MDO-4, GL-MOC-1, GL-MOC-2, GS-03, GT-01, HS-HDO-02, HS-PHS-02, LI-4, PY-03, SR-W (Groupe salarial 9) APC-4, SR-W (Groupe salarial 9) APD-5, ST-OCE-3, ST-SCY-2</v>
      </c>
    </row>
    <row r="502" spans="1:3" ht="225" x14ac:dyDescent="0.25">
      <c r="A502" s="61" t="str">
        <f>'5. Données salariales brutes'!A502</f>
        <v>ED-EST-03 Alberta (EE 3)</v>
      </c>
      <c r="B502" s="130" t="str" cm="1">
        <f t="array" ref="B502">_xlfn.TEXTJOIN(", ", TRUE, _xlfn._xlws.FILTER('5. Données salariales brutes'!$A$2:$A$1297, ('5. Données salariales brutes'!$C$2:$C$1297 &lt; '5. Données salariales brutes'!D502) * ('5. Données salariales brutes'!$C$2:$C$1297 &gt;= '5. Données salariales brutes'!C502) * ('5. Données salariales brutes'!$A$2:$A$1297 &lt;&gt; '5. Données salariales brutes'!A502), "No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4), ED-EST-04 Ontario (EE 1), ED-EST-02 Manitoba (EE 8), ED-EST-02 Manitoba (EE 9), ED-EST-03 Manitoba (EE 4), ED-EST-03 Manitoba (EE 5), ED-EST-02 Saskatchewan (EE 7), ED-EST-03 Saskatchewan (EE 5), ED-EST-04 Saskatchewan (EE 1), ED-EST-02 Alberta (EE 6),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GL-MOC-5, GL-MOC-6,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c r="C502" s="129" t="str" cm="1">
        <f t="array" ref="C502">_xlfn.TEXTJOIN(", ",TRUE,_xlfn._xlws.FILTER('5. Données salariales brutes'!$A$2:$A$1297,('5. Données salariales brutes'!$C$2:$C$1297 &gt;'5. Données salariales brutes'!E502)*('5. Données salariales brutes'!$C$2:$C$1297 &lt;'5. Données salariales brutes'!C502),"No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GL-AMW-5, GL-ELE -5, GL-ELE -6, GL-MAN-2, GL-MAN-3, GL-MDO-4, GL-MDO-5, GL-MOC-3, GL-MOC-4, GS-04, HS-HDO-02, HS-PHS-03, OE-MEO-5, PY-04, SR-W (Groupe salarial 1), ST-COR-1, ST-SCY-3, TI-01</v>
      </c>
    </row>
    <row r="503" spans="1:3" ht="270" x14ac:dyDescent="0.25">
      <c r="A503" s="61" t="str">
        <f>'5. Données salariales brutes'!A503</f>
        <v>ED-EST-03 Alberta (EE 4)</v>
      </c>
      <c r="B503" s="130" t="str" cm="1">
        <f t="array" ref="B503">_xlfn.TEXTJOIN(", ", TRUE, _xlfn._xlws.FILTER('5. Données salariales brutes'!$A$2:$A$1297, ('5. Données salariales brutes'!$C$2:$C$1297 &lt; '5. Données salariales brutes'!D503) * ('5. Données salariales brutes'!$C$2:$C$1297 &gt;= '5. Données salariales brutes'!C503) * ('5. Données salariales brutes'!$A$2:$A$1297 &lt;&gt; '5. Données salariales brutes'!A503),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3), ED-LAT-04 (EE 1), EG-01, GL-AIM-00, GL-AMW-7,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c r="C503" s="129" t="str" cm="1">
        <f t="array" ref="C503">_xlfn.TEXTJOIN(", ",TRUE,_xlfn._xlws.FILTER('5. Données salariales brutes'!$A$2:$A$1297,('5. Données salariales brutes'!$C$2:$C$1297 &gt;'5. Données salariales brutes'!E503)*('5. Données salariales brutes'!$C$2:$C$1297 &lt;'5. Données salariales brutes'!C503),"No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3),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row>
    <row r="504" spans="1:3" ht="270" x14ac:dyDescent="0.25">
      <c r="A504" s="61" t="str">
        <f>'5. Données salariales brutes'!A504</f>
        <v>ED-EST-03 Alberta (EE 5)</v>
      </c>
      <c r="B504" s="130" t="str" cm="1">
        <f t="array" ref="B504">_xlfn.TEXTJOIN(", ", TRUE, _xlfn._xlws.FILTER('5. Données salariales brutes'!$A$2:$A$1297, ('5. Données salariales brutes'!$C$2:$C$1297 &lt; '5. Données salariales brutes'!D504) * ('5. Données salariales brutes'!$C$2:$C$1297 &gt;= '5. Données salariales brutes'!C504) * ('5. Données salariales brutes'!$A$2:$A$1297 &lt;&gt; '5. Données salariales brutes'!A504),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GL-MOC-8, GL-MST-10, GL-PCF-00, GL-PCF-6, GL-PRW-7, GL-WOW-00, GS-06, HP-02, HS-HDO-05, LI-7, MA-01, PG-01, PI-02-CGC, PY-06, RO-01, SC-4 (service du pont et service de la chambre des machines), SC-STD-4, SR-W (Groupe salarial 2), SR-W (Groupe salarial 3), SR-W (Groupe salarial 9) APD-8, TI-03</v>
      </c>
      <c r="C504" s="129" t="str" cm="1">
        <f t="array" ref="C504">_xlfn.TEXTJOIN(", ",TRUE,_xlfn._xlws.FILTER('5. Données salariales brutes'!$A$2:$A$1297,('5. Données salariales brutes'!$C$2:$C$1297 &gt;'5. Données salariales brutes'!E504)*('5. Données salariales brutes'!$C$2:$C$1297 &lt;'5. Données salariales brutes'!C504),"No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GL-MDO-7, GL-MOC-6, GL-MOC-7,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505" spans="1:3" ht="300" x14ac:dyDescent="0.25">
      <c r="A505" s="61" t="str">
        <f>'5. Données salariales brutes'!A505</f>
        <v>ED-EST-03 Alberta (EE 6)</v>
      </c>
      <c r="B505" s="130" t="str" cm="1">
        <f t="array" ref="B505">_xlfn.TEXTJOIN(", ", TRUE, _xlfn._xlws.FILTER('5. Données salariales brutes'!$A$2:$A$1297, ('5. Données salariales brutes'!$C$2:$C$1297 &lt; '5. Données salariales brutes'!D505) * ('5. Données salariales brutes'!$C$2:$C$1297 &gt;= '5. Données salariales brutes'!C505) * ('5. Données salariales brutes'!$A$2:$A$1297 &lt;&gt; '5. Données salariales brutes'!A505),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SR-W (Groupe salarial 9) APC-7, SR-W (Groupe salarial 9) APD-9, TI-03, TR-01</v>
      </c>
      <c r="C505" s="129" t="str" cm="1">
        <f t="array" ref="C505">_xlfn.TEXTJOIN(", ",TRUE,_xlfn._xlws.FILTER('5. Données salariales brutes'!$A$2:$A$1297,('5. Données salariales brutes'!$C$2:$C$1297 &gt;'5. Données salariales brutes'!E505)*('5. Données salariales brutes'!$C$2:$C$1297 &lt;'5. Données salariales brutes'!C505),"No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ED-LAT-01 (EE 9), ED-LAT-02 (EE 5), ED-LAT-03 (EE 3), ED-LAT-03 (EE 4), ED-LAT-04 (EE 2), GL-AIM-00, GL-AMW-8, GL-ELE -9, GL-ELE -10, GL-GHW-5, GL-GHW-6, GL-INM-00, GL-INM-9, GL-MAM-00, GL-MAM-6, GL-MAM-7, GL-MAN-6, GL-MAN-7, GL-MDO-8, GL-MOC-7, GL-MOC-8,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506" spans="1:3" ht="300" x14ac:dyDescent="0.25">
      <c r="A506" s="61" t="str">
        <f>'5. Données salariales brutes'!A506</f>
        <v>ED-EST-03 Alberta (EE 7)</v>
      </c>
      <c r="B506" s="130" t="str" cm="1">
        <f t="array" ref="B506">_xlfn.TEXTJOIN(", ", TRUE, _xlfn._xlws.FILTER('5. Données salariales brutes'!$A$2:$A$1297, ('5. Données salariales brutes'!$C$2:$C$1297 &lt; '5. Données salariales brutes'!D506) * ('5. Données salariales brutes'!$C$2:$C$1297 &gt;= '5. Données salariales brutes'!C506) * ('5. Données salariales brutes'!$A$2:$A$1297 &lt;&gt; '5. Données salariales brutes'!A506), "No matches"))</f>
        <v>AS-03, CM-07, CR-06, DA-CON-6, DA-PRO-6, DD-05, DS-1, ED-EST-01 (EE 6), ED-EST-01 (EE 7) ,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506" s="129" t="str" cm="1">
        <f t="array" ref="C506">_xlfn.TEXTJOIN(", ",TRUE,_xlfn._xlws.FILTER('5. Données salariales brutes'!$A$2:$A$1297,('5. Données salariales brutes'!$C$2:$C$1297 &gt;'5. Données salariales brutes'!E506)*('5. Données salariales brutes'!$C$2:$C$1297 &lt;'5. Données salariales brutes'!C506),"No matches"))</f>
        <v>AR-01, AS-02, CO-DEV/PER, DA-CON-5, DD-04,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ED-EST-03 Manitoba (EE 9),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507" spans="1:3" ht="300" x14ac:dyDescent="0.25">
      <c r="A507" s="61" t="str">
        <f>'5. Données salariales brutes'!A507</f>
        <v>ED-EST-03 Alberta (EE 8)</v>
      </c>
      <c r="B507" s="130" t="str" cm="1">
        <f t="array" ref="B507">_xlfn.TEXTJOIN(", ", TRUE, _xlfn._xlws.FILTER('5. Données salariales brutes'!$A$2:$A$1297, ('5. Données salariales brutes'!$C$2:$C$1297 &lt; '5. Données salariales brutes'!D507) * ('5. Données salariales brutes'!$C$2:$C$1297 &gt;= '5. Données salariales brutes'!C507) * ('5. Données salariales brutes'!$A$2:$A$1297 &lt;&gt; '5. Données salariales brutes'!A507),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FB-1,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507" s="129" t="str" cm="1">
        <f t="array" ref="C507">_xlfn.TEXTJOIN(", ",TRUE,_xlfn._xlws.FILTER('5. Données salariales brutes'!$A$2:$A$1297,('5. Données salariales brutes'!$C$2:$C$1297 &gt;'5. Données salariales brutes'!E507)*('5. Données salariales brutes'!$C$2:$C$1297 &lt;'5. Données salariales brutes'!C507),"No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508" spans="1:3" ht="300" x14ac:dyDescent="0.25">
      <c r="A508" s="61" t="str">
        <f>'5. Données salariales brutes'!A508</f>
        <v>ED-EST-03 Alberta (EE 9)</v>
      </c>
      <c r="B508" s="130" t="str" cm="1">
        <f t="array" ref="B508">_xlfn.TEXTJOIN(", ", TRUE, _xlfn._xlws.FILTER('5. Données salariales brutes'!$A$2:$A$1297, ('5. Données salariales brutes'!$C$2:$C$1297 &lt; '5. Données salariales brutes'!D508) * ('5. Données salariales brutes'!$C$2:$C$1297 &gt;= '5. Données salariales brutes'!C508) * ('5. Données salariales brutes'!$A$2:$A$1297 &lt;&gt; '5. Données salariales brutes'!A508),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508" s="129" t="str" cm="1">
        <f t="array" ref="C508">_xlfn.TEXTJOIN(", ",TRUE,_xlfn._xlws.FILTER('5. Données salariales brutes'!$A$2:$A$1297,('5. Données salariales brutes'!$C$2:$C$1297 &gt;'5. Données salariales brutes'!E508)*('5. Données salariales brutes'!$C$2:$C$1297 &lt;'5. Données salariales brutes'!C508),"No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4),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GL-INM-11, GL-INM-12, GL-MAM-9, GL-MAM-10, GL-MAN-9, GL-MAN-10, GL-MDO-11, GL-MDO-12, GL-MOC-10, GL-MOC-11, GL-MST-13, GL-MST-14,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4), SR-W (Groupe salarial 9) APC-8, SR-W (Groupe salarial 9) APD-10, ST-COR-2, TI-04, WP-02</v>
      </c>
    </row>
    <row r="509" spans="1:3" ht="270" x14ac:dyDescent="0.25">
      <c r="A509" s="61" t="str">
        <f>'5. Données salariales brutes'!A509</f>
        <v>ED-EST-04 Alberta (EE 1)</v>
      </c>
      <c r="B509" s="130" t="str" cm="1">
        <f t="array" ref="B509">_xlfn.TEXTJOIN(", ", TRUE, _xlfn._xlws.FILTER('5. Données salariales brutes'!$A$2:$A$1297, ('5. Données salariales brutes'!$C$2:$C$1297 &lt; '5. Données salariales brutes'!D509) * ('5. Données salariales brutes'!$C$2:$C$1297 &gt;= '5. Données salariales brutes'!C509) * ('5. Données salariales brutes'!$A$2:$A$1297 &lt;&gt; '5. Données salariales brutes'!A509), "No matches"))</f>
        <v>AS-01, CM-06, CR-05, DA-CON-4, ED-EST-01 (EE 4), ED-EST-02 (EE 2) , ED-EST-02 (EE 3) , ED-EST-03 (EE 1), ED-EST-03 Maritimes (EE 7),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ED-EST-02 Saskatchewan (EE 8), ED-EST-03 Saskatchewan (EE 6), ED-EST-04 Saskatchewan (EE 1), ED-EST-04 Saskatchewan (EE 2), ED-EST-02 Alberta (EE 7),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GL-MAN-6, GL-MDO-7,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c r="C509" s="129" t="str" cm="1">
        <f t="array" ref="C509">_xlfn.TEXTJOIN(", ",TRUE,_xlfn._xlws.FILTER('5. Données salariales brutes'!$A$2:$A$1297,('5. Données salariales brutes'!$C$2:$C$1297 &gt;'5. Données salariales brutes'!E509)*('5. Données salariales brutes'!$C$2:$C$1297 &lt;'5. Données salariales brutes'!C509),"No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ED-EST-03 Manitoba (EE 5),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ST-COR-1, ST-SCY-4, TI-02</v>
      </c>
    </row>
    <row r="510" spans="1:3" ht="285" x14ac:dyDescent="0.25">
      <c r="A510" s="61" t="str">
        <f>'5. Données salariales brutes'!A510</f>
        <v>ED-EST-04 Alberta (EE 2)</v>
      </c>
      <c r="B510" s="130" t="str" cm="1">
        <f t="array" ref="B510">_xlfn.TEXTJOIN(", ", TRUE, _xlfn._xlws.FILTER('5. Données salariales brutes'!$A$2:$A$1297, ('5. Données salariales brutes'!$C$2:$C$1297 &lt; '5. Données salariales brutes'!D510) * ('5. Données salariales brutes'!$C$2:$C$1297 &gt;= '5. Données salariales brutes'!C510) * ('5. Données salariales brutes'!$A$2:$A$1297 &lt;&gt; '5. Données salariales brutes'!A510), "No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c r="C510" s="129" t="str" cm="1">
        <f t="array" ref="C510">_xlfn.TEXTJOIN(", ",TRUE,_xlfn._xlws.FILTER('5. Données salariales brutes'!$A$2:$A$1297,('5. Données salariales brutes'!$C$2:$C$1297 &gt;'5. Données salariales brutes'!E510)*('5. Données salariales brutes'!$C$2:$C$1297 &lt;'5. Données salariales brutes'!C510),"No matches"))</f>
        <v>AS-01, CM-06, CR-05, DA-CON-4, ED-EST-01 (EE 3), ED-EST-01 (EE 4),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ED-EST-05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511" spans="1:3" ht="300" x14ac:dyDescent="0.25">
      <c r="A511" s="61" t="str">
        <f>'5. Données salariales brutes'!A511</f>
        <v>ED-EST-04 Alberta (EE 3)</v>
      </c>
      <c r="B511" s="130" t="str" cm="1">
        <f t="array" ref="B511">_xlfn.TEXTJOIN(", ", TRUE, _xlfn._xlws.FILTER('5. Données salariales brutes'!$A$2:$A$1297, ('5. Données salariales brutes'!$C$2:$C$1297 &lt; '5. Données salariales brutes'!D511) * ('5. Données salariales brutes'!$C$2:$C$1297 &gt;= '5. Données salariales brutes'!C511) * ('5. Données salariales brutes'!$A$2:$A$1297 &lt;&gt; '5. Données salariales brutes'!A511),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4), ED-EST-05 Saskatchewan (EE 2), ED-EST-06 Saskatchewan (EE 1), ED-EST-03 Alberta (EE 7),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511" s="129" t="str" cm="1">
        <f t="array" ref="C511">_xlfn.TEXTJOIN(", ",TRUE,_xlfn._xlws.FILTER('5. Données salariales brutes'!$A$2:$A$1297,('5. Données salariales brutes'!$C$2:$C$1297 &gt;'5. Données salariales brutes'!E511)*('5. Données salariales brutes'!$C$2:$C$1297 &lt;'5. Données salariales brutes'!C511),"No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512" spans="1:3" ht="315" x14ac:dyDescent="0.25">
      <c r="A512" s="61" t="str">
        <f>'5. Données salariales brutes'!A512</f>
        <v>ED-EST-04 Alberta (EE 4)</v>
      </c>
      <c r="B512" s="130" t="str" cm="1">
        <f t="array" ref="B512">_xlfn.TEXTJOIN(", ", TRUE, _xlfn._xlws.FILTER('5. Données salariales brutes'!$A$2:$A$1297, ('5. Données salariales brutes'!$C$2:$C$1297 &lt; '5. Données salariales brutes'!D512) * ('5. Données salariales brutes'!$C$2:$C$1297 &gt;= '5. Données salariales brutes'!C512) * ('5. Données salariales brutes'!$A$2:$A$1297 &lt;&gt; '5. Données salariales brutes'!A512),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ED-EST-05 Ontario (EE 4), ED-EST-05 Ontario (EE 5), ED-EST-06 Ontario (EE 2), ED-EST-06 Ontario (EE 3), ED-EST-04 Manitoba (EE 3), ED-EST-04 Manitoba (EE 4), ED-EST-05 Manitoba (EE 2), ED-EST-06 Manitoba (EE 1), ED-EST-04 Saskatchewan (EE 5), ED-EST-05 Saskatchewan (EE 3), ED-EST-06 Saskatchewan (EE 2), ED-EST-03 Alberta (EE 8), ED-EST-03 Alberta (EE 9),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512" s="129" t="str" cm="1">
        <f t="array" ref="C512">_xlfn.TEXTJOIN(", ",TRUE,_xlfn._xlws.FILTER('5. Données salariales brutes'!$A$2:$A$1297,('5. Données salariales brutes'!$C$2:$C$1297 &gt;'5. Données salariales brutes'!E512)*('5. Données salariales brutes'!$C$2:$C$1297 &lt;'5. Données salariales brutes'!C512),"No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513" spans="1:3" ht="330" x14ac:dyDescent="0.25">
      <c r="A513" s="61" t="str">
        <f>'5. Données salariales brutes'!A513</f>
        <v>ED-EST-04 Alberta (EE 5)</v>
      </c>
      <c r="B513" s="130" t="str" cm="1">
        <f t="array" ref="B513">_xlfn.TEXTJOIN(", ", TRUE, _xlfn._xlws.FILTER('5. Données salariales brutes'!$A$2:$A$1297, ('5. Données salariales brutes'!$C$2:$C$1297 &lt; '5. Données salariales brutes'!D513) * ('5. Données salariales brutes'!$C$2:$C$1297 &gt;= '5. Données salariales brutes'!C513) * ('5. Données salariales brutes'!$A$2:$A$1297 &lt;&gt; '5. Données salariales brutes'!A513),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GL-MOC-11, GL-MOC-12, GL-MST-14, GL-PCF-9, GL-PCF-10, GL-PIP-10, GL-PRW-11, GL-SMW-8, GL-VHE-9,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513" s="129" t="str" cm="1">
        <f t="array" ref="C513">_xlfn.TEXTJOIN(", ",TRUE,_xlfn._xlws.FILTER('5. Données salariales brutes'!$A$2:$A$1297,('5. Données salariales brutes'!$C$2:$C$1297 &gt;'5. Données salariales brutes'!E513)*('5. Données salariales brutes'!$C$2:$C$1297 &lt;'5. Données salariales brutes'!C513),"No matches"))</f>
        <v>AS-03, CM-07, CR-06, DA-CON-6, DA-PRO-6, DD-05, DS-1, EC-02, ED-EST-01 (EE 6), ED-EST-01 (EE 7) , ED-EST-02 (EE 5) , ED-EST-02 (EE 6) , ED-EST-03 (EE 3), ED-EST-03 (EE 4),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ED-EST-03 Colombie-Britannique (EE 7), ED-EST-04 Colombie-Britannique (EE 5), ED-EST-05 Colombie-Britannique (EE 3), ED-EST-06 Colombie-Britannique (EE 2), ED-LAT-01 (EE 11), ED-LAT-01 (EE 12), ED-LAT-02 (EE 8), ED-LAT-03 (EE 6), ED-LAT-03 (EE 7), ED-LAT-04 (EE 4),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514" spans="1:3" ht="285" x14ac:dyDescent="0.25">
      <c r="A514" s="61" t="str">
        <f>'5. Données salariales brutes'!A514</f>
        <v>ED-EST-04 Alberta (EE 6)</v>
      </c>
      <c r="B514" s="130" t="str" cm="1">
        <f t="array" ref="B514">_xlfn.TEXTJOIN(", ", TRUE, _xlfn._xlws.FILTER('5. Données salariales brutes'!$A$2:$A$1297, ('5. Données salariales brutes'!$C$2:$C$1297 &lt; '5. Données salariales brutes'!D514) * ('5. Données salariales brutes'!$C$2:$C$1297 &gt;= '5. Données salariales brutes'!C514) * ('5. Données salariales brutes'!$A$2:$A$1297 &lt;&gt; '5. Données salariales brutes'!A514), "No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 WP-03</v>
      </c>
      <c r="C514" s="129" t="str" cm="1">
        <f t="array" ref="C514">_xlfn.TEXTJOIN(", ",TRUE,_xlfn._xlws.FILTER('5. Données salariales brutes'!$A$2:$A$1297,('5. Données salariales brutes'!$C$2:$C$1297 &gt;'5. Données salariales brutes'!E514)*('5. Données salariales brutes'!$C$2:$C$1297 &lt;'5. Données salariales brutes'!C514),"No matches"))</f>
        <v>DD-06, DS-1, EC-02, ED-EST-01 (EE 7) , ED-EST-01 (EE 8), ED-EST-02 (EE 6) , ED-EST-02 (EE 7) , ED-EST-03 (EE 4),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row>
    <row r="515" spans="1:3" ht="255" x14ac:dyDescent="0.25">
      <c r="A515" s="61" t="str">
        <f>'5. Données salariales brutes'!A515</f>
        <v>ED-EST-04 Alberta (EE 7)</v>
      </c>
      <c r="B515" s="130" t="str" cm="1">
        <f t="array" ref="B515">_xlfn.TEXTJOIN(", ", TRUE, _xlfn._xlws.FILTER('5. Données salariales brutes'!$A$2:$A$1297, ('5. Données salariales brutes'!$C$2:$C$1297 &lt; '5. Données salariales brutes'!D515) * ('5. Données salariales brutes'!$C$2:$C$1297 &gt;= '5. Données salariales brutes'!C515) * ('5. Données salariales brutes'!$A$2:$A$1297 &lt;&gt; '5. Données salariales brutes'!A515), "No matches"))</f>
        <v>AI-01, AR-02, CO-01, CT-EAV-01 , CT-IAU-01 , DA-CON-8, DA-PRO-7, DD-07,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(APA), SR-E (APB), SR-W (Groupe salarial 7), SR-W (Groupe salarial 8), SW-SCW-02, TI-05, UT-1, WP-03</v>
      </c>
      <c r="C515" s="129" t="str" cm="1">
        <f t="array" ref="C515">_xlfn.TEXTJOIN(", ",TRUE,_xlfn._xlws.FILTER('5. Données salariales brutes'!$A$2:$A$1297,('5. Données salariales brutes'!$C$2:$C$1297 &gt;'5. Données salariales brutes'!E515)*('5. Données salariales brutes'!$C$2:$C$1297 &lt;'5. Données salariales brutes'!C515),"No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SR-W (Groupe salarial 6), SW-SCW-01, SW-CHA-01</v>
      </c>
    </row>
    <row r="516" spans="1:3" ht="255" x14ac:dyDescent="0.25">
      <c r="A516" s="61" t="str">
        <f>'5. Données salariales brutes'!A516</f>
        <v>ED-EST-04 Alberta (EE 8)</v>
      </c>
      <c r="B516" s="130" t="str" cm="1">
        <f t="array" ref="B516">_xlfn.TEXTJOIN(", ", TRUE, _xlfn._xlws.FILTER('5. Données salariales brutes'!$A$2:$A$1297, ('5. Données salariales brutes'!$C$2:$C$1297 &lt; '5. Données salariales brutes'!D516) * ('5. Données salariales brutes'!$C$2:$C$1297 &gt;= '5. Données salariales brutes'!C516) * ('5. Données salariales brutes'!$A$2:$A$1297 &lt;&gt; '5. Données salariales brutes'!A516),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GL-VHE-12, GL-VHE-13, GS-11, GT-05, HP-05, HR-02, HS-HDO-10, HS-PHS-09, LS-02, MT-02, NU-CHN-1, NU-HOS-1, PI-05-CGC, PO-IMA-03, PO-LES-TO-03, PO-LES-IM-03, PO-TCO-03, RO-04, SE-RES-1, SO-FLP-02, SO-MAO-03, SO-RAD-01, SR-E (Groupe salarial 4 MDO-5), SR-W (Groupe salarial 8), SR-W (Groupe salarial 11), SW-CHA-02, TR-02, UT-1</v>
      </c>
      <c r="C516" s="129" t="str" cm="1">
        <f t="array" ref="C516">_xlfn.TEXTJOIN(", ",TRUE,_xlfn._xlws.FILTER('5. Données salariales brutes'!$A$2:$A$1297,('5. Données salariales brutes'!$C$2:$C$1297 &gt;'5. Données salariales brutes'!E516)*('5. Données salariales brutes'!$C$2:$C$1297 &lt;'5. Données salariales brutes'!C516),"No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row>
    <row r="517" spans="1:3" ht="255" x14ac:dyDescent="0.25">
      <c r="A517" s="61" t="str">
        <f>'5. Données salariales brutes'!A517</f>
        <v>ED-EST-04 Alberta (EE 9)</v>
      </c>
      <c r="B517" s="130" t="str" cm="1">
        <f t="array" ref="B517">_xlfn.TEXTJOIN(", ", TRUE, _xlfn._xlws.FILTER('5. Données salariales brutes'!$A$2:$A$1297, ('5. Données salariales brutes'!$C$2:$C$1297 &lt; '5. Données salariales brutes'!D517) * ('5. Données salariales brutes'!$C$2:$C$1297 &gt;= '5. Données salariales brutes'!C517) * ('5. Données salariales brutes'!$A$2:$A$1297 &lt;&gt; '5. Données salariales brutes'!A517), "No matches"))</f>
        <v>AG-02, AI-02, BI-02, CH-02, CX-1, DD-08, DD-09, EC-04, ED-EST-03 (EE 8), ED-EST-03 (EE 9), ED-EST-04 (EE 6), ED-EST-05 (EE 4), ED-EST-06 (EE 3), ED-EST-05 Maritimes (EE 10), ED-EST-06 Maritimes (EE 9), ED-EST-06 Québec (EE 10), ED-EST-06 Québec (EE 11), ED-EST-04 Ontario (EE 10), ED-EST-05 Ontario (EE 10), ED-EST-06 Ontario (EE 7), ED-EST-04 Manitoba (EE 9), ED-EST-05 Manitoba (EE 7), ED-EST-05 Manitoba (EE 8), ED-EST-06 Manitoba (EE 6),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ND-HME-1, PC-02, PE-03, PO-IMA-03, PO-LES-TO-03, PO-LES-IM-03, PO-TCO-03, PR(S)-03, SO-FLP-03, SO-MAO-03, SO-RAD-02, SR-E (Groupe salarial 5), SR-E (Groupe salarial 6), TI-06, TI-05 Aviation, TR-02</v>
      </c>
      <c r="C517" s="129" t="str" cm="1">
        <f t="array" ref="C517">_xlfn.TEXTJOIN(", ",TRUE,_xlfn._xlws.FILTER('5. Données salariales brutes'!$A$2:$A$1297,('5. Données salariales brutes'!$C$2:$C$1297 &gt;'5. Données salariales brutes'!E517)*('5. Données salariales brutes'!$C$2:$C$1297 &lt;'5. Données salariales brutes'!C517),"No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PE-02, PI-05-CGC, PR(S)-02, RO-04, SE-RES-1, SG-PAT-02, SO-FLP-02, SO-MAO-02, SO-RAD-01, SR-E (Groupe salarial 4 MDO-5), SR-W (Groupe salarial 8), SR-W (Groupe salarial 11), SW-SCW-02, SW-CHA-02, TI-05, UT-1</v>
      </c>
    </row>
    <row r="518" spans="1:3" ht="225" x14ac:dyDescent="0.25">
      <c r="A518" s="61" t="str">
        <f>'5. Données salariales brutes'!A518</f>
        <v>ED-EST-04 Alberta (EE 10)</v>
      </c>
      <c r="B518" s="130" t="str" cm="1">
        <f t="array" ref="B518">_xlfn.TEXTJOIN(", ", TRUE, _xlfn._xlws.FILTER('5. Données salariales brutes'!$A$2:$A$1297, ('5. Données salariales brutes'!$C$2:$C$1297 &lt; '5. Données salariales brutes'!D518) * ('5. Données salariales brutes'!$C$2:$C$1297 &gt;= '5. Données salariales brutes'!C518) * ('5. Données salariales brutes'!$A$2:$A$1297 &lt;&gt; '5. Données salariales brutes'!A518), "No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HS-PHS-10, IS-04 , IT-02,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c r="C518" s="129" t="str" cm="1">
        <f t="array" ref="C518">_xlfn.TEXTJOIN(", ",TRUE,_xlfn._xlws.FILTER('5. Données salariales brutes'!$A$2:$A$1297,('5. Données salariales brutes'!$C$2:$C$1297 &gt;'5. Données salariales brutes'!E518)*('5. Données salariales brutes'!$C$2:$C$1297 &lt;'5. Données salariales brutes'!C518),"No matches"))</f>
        <v>AR-02, CT-FIN-01 , CX-1, DD-08, EC-04, ED-EST-03 (EE 8), ED-EST-04 (EE 5), ED-EST-04 (EE 6), ED-EST-05 (EE 4), ED-EST-06 (EE 2), ED-EST-06 (EE 3), ED-EST-05 Maritimes (EE 9), ED-EST-05 Maritimes (EE 10), ED-EST-06 Maritimes (EE 8), ED-EST-06 Maritimes (EE 9), ED-EST-05 Québec (EE 12), ED-EST-06 Québec (EE 9), ED-EST-06 Québec (EE 10), ED-EST-04 Ontario (EE 10), ED-EST-05 Ontario (EE 9), ED-EST-05 Ontario (EE 10), ED-EST-06 Ontario (EE 6), ED-EST-06 Ontario (EE 7),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HR-02, HS-HDO-10, HS-PHS-09, MA-03, MT-02, NU-CHN-1, NU-HOS-1, PI-05-CGC, PO-IMA-03, PO-LES-TO-03, PO-LES-IM-03, PO-TCO-03, RO-04, SO-FLP-02, SO-MAO-03, SO-RAD-02, SR-E (Groupe salarial 4 MDO-5), SR-E (Groupe salarial 5), SR-W (Groupe salarial 11), SW-CHA-02, TI-05 Aviation, TR-02</v>
      </c>
    </row>
    <row r="519" spans="1:3" ht="285" x14ac:dyDescent="0.25">
      <c r="A519" s="61" t="str">
        <f>'5. Données salariales brutes'!A519</f>
        <v>ED-EST-05 Alberta (EE 1)</v>
      </c>
      <c r="B519" s="130" t="str" cm="1">
        <f t="array" ref="B519">_xlfn.TEXTJOIN(", ", TRUE, _xlfn._xlws.FILTER('5. Données salariales brutes'!$A$2:$A$1297, ('5. Données salariales brutes'!$C$2:$C$1297 &lt; '5. Données salariales brutes'!D519) * ('5. Données salariales brutes'!$C$2:$C$1297 &gt;= '5. Données salariales brutes'!C519) * ('5. Données salariales brutes'!$A$2:$A$1297 &lt;&gt; '5. Données salariales brutes'!A519), "No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c r="C519" s="129" t="str" cm="1">
        <f t="array" ref="C519">_xlfn.TEXTJOIN(", ",TRUE,_xlfn._xlws.FILTER('5. Données salariales brutes'!$A$2:$A$1297,('5. Données salariales brutes'!$C$2:$C$1297 &gt;'5. Données salariales brutes'!E519)*('5. Données salariales brutes'!$C$2:$C$1297 &lt;'5. Données salariales brutes'!C519),"No matches"))</f>
        <v>AS-01, CM-06, CR-05, DA-CON-4, ED-EST-01 (EE 3), ED-EST-01 (EE 4),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520" spans="1:3" ht="300" x14ac:dyDescent="0.25">
      <c r="A520" s="61" t="str">
        <f>'5. Données salariales brutes'!A520</f>
        <v>ED-EST-05 Alberta (EE 2)</v>
      </c>
      <c r="B520" s="130" t="str" cm="1">
        <f t="array" ref="B520">_xlfn.TEXTJOIN(", ", TRUE, _xlfn._xlws.FILTER('5. Données salariales brutes'!$A$2:$A$1297, ('5. Données salariales brutes'!$C$2:$C$1297 &lt; '5. Données salariales brutes'!D520) * ('5. Données salariales brutes'!$C$2:$C$1297 &gt;= '5. Données salariales brutes'!C520) * ('5. Données salariales brutes'!$A$2:$A$1297 &lt;&gt; '5. Données salariales brutes'!A520), "No matches"))</f>
        <v>AS-02, CM-07, CO-DEV/PER, CR-06, DA-CON-6, ED-EST-01 (EE 6), ED-EST-02 (EE 5) , ED-EST-03 (EE 3), ED-EST-04 Maritimes (EE 6),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520" s="129" t="str" cm="1">
        <f t="array" ref="C520">_xlfn.TEXTJOIN(", ",TRUE,_xlfn._xlws.FILTER('5. Données salariales brutes'!$A$2:$A$1297,('5. Données salariales brutes'!$C$2:$C$1297 &gt;'5. Données salariales brutes'!E520)*('5. Données salariales brutes'!$C$2:$C$1297 &lt;'5. Données salariales brutes'!C520),"No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521" spans="1:3" ht="330" x14ac:dyDescent="0.25">
      <c r="A521" s="61" t="str">
        <f>'5. Données salariales brutes'!A521</f>
        <v>ED-EST-05 Alberta (EE 3)</v>
      </c>
      <c r="B521" s="130" t="str" cm="1">
        <f t="array" ref="B521">_xlfn.TEXTJOIN(", ", TRUE, _xlfn._xlws.FILTER('5. Données salariales brutes'!$A$2:$A$1297, ('5. Données salariales brutes'!$C$2:$C$1297 &lt; '5. Données salariales brutes'!D521) * ('5. Données salariales brutes'!$C$2:$C$1297 &gt;= '5. Données salariales brutes'!C521) * ('5. Données salariales brutes'!$A$2:$A$1297 &lt;&gt; '5. Données salariales brutes'!A521),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521" s="129" t="str" cm="1">
        <f t="array" ref="C521">_xlfn.TEXTJOIN(", ",TRUE,_xlfn._xlws.FILTER('5. Données salariales brutes'!$A$2:$A$1297,('5. Données salariales brutes'!$C$2:$C$1297 &gt;'5. Données salariales brutes'!E521)*('5. Données salariales brutes'!$C$2:$C$1297 &lt;'5. Données salariales brutes'!C521),"No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ED-EST-06 Alberta (EE 1), ED-EST-02 Colombie-Britannique (EE 9), ED-EST-03 Colombie-Britannique (EE 5), ED-EST-04 Colombie-Britannique (EE 4), ED-EST-05 Colombie-Britannique (EE 2),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522" spans="1:3" ht="330" x14ac:dyDescent="0.25">
      <c r="A522" s="61" t="str">
        <f>'5. Données salariales brutes'!A522</f>
        <v>ED-EST-05 Alberta (EE 4)</v>
      </c>
      <c r="B522" s="130" t="str" cm="1">
        <f t="array" ref="B522">_xlfn.TEXTJOIN(", ", TRUE, _xlfn._xlws.FILTER('5. Données salariales brutes'!$A$2:$A$1297, ('5. Données salariales brutes'!$C$2:$C$1297 &lt; '5. Données salariales brutes'!D522) * ('5. Données salariales brutes'!$C$2:$C$1297 &gt;= '5. Données salariales brutes'!C522) * ('5. Données salariales brutes'!$A$2:$A$1297 &lt;&gt; '5. Données salariales brutes'!A522),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ED-EST-05 Colombie-Britannique (EE 4), ED-EST-05 Colombie-Britannique (EE 5), ED-EST-06 Colombie-Britannique (EE 3), ED-LAT-02 (EE 10), ED-LAT-03 (EE 8), ED-LAT-03 (EE 9), ED-LAT-04 (EE 6), ED-LAT-04 (EE 7), EG-03, EL-03, EU-LAI-1, FB-1, GL-AIM-12, GL-AMW-12, GL-AMW-13, GL-COI-10, GL-EIM-10, GL-ELE -14, GL-GHW-10, GL-GHW-11, GL-GHW-12, GL-INM-13, GL-INM-14, GL-MAM-11, GL-MAN-11, GL-MAN-12, GL-MDO-12, GL-MDO-13, GL-MOC-12, GL-MST-14, GL-PCF-9, GL-PCF-10, GL-PIP-10, GL-PRW-11, GL-PRW-12, GL-SMW-8, GL-SMW-9, GL-VHE-9, GL-VHE-10,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522" s="129" t="str" cm="1">
        <f t="array" ref="C522">_xlfn.TEXTJOIN(", ",TRUE,_xlfn._xlws.FILTER('5. Données salariales brutes'!$A$2:$A$1297,('5. Données salariales brutes'!$C$2:$C$1297 &gt;'5. Données salariales brutes'!E522)*('5. Données salariales brutes'!$C$2:$C$1297 &lt;'5. Données salariales brutes'!C522),"No matches"))</f>
        <v>AS-03, CR-06, DA-CON-6, DA-PRO-6, DD-05, DS-1, EC-02, ED-EST-01 (EE 6), ED-EST-01 (EE 7) , ED-EST-02 (EE 5) , ED-EST-02 (EE 6) , ED-EST-03 (EE 3), ED-EST-03 (EE 4),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ED-EST-04 Alberta (EE 5), ED-EST-05 Alberta (EE 3), ED-EST-06 Alberta (EE 2), ED-EST-03 Colombie-Britannique(EE 6), ED-EST-03 Colombie-Britannique (EE 7), ED-EST-04 Colombie-Britannique (EE 5), ED-EST-05 Colombie-Britannique (EE 3), ED-EST-06 Colombie-Britannique (EE 2), ED-LAT-01 (EE 11), ED-LAT-01 (EE 12), ED-LAT-02 (EE 8), ED-LAT-02 (EE 9), ED-LAT-03 (EE 6), ED-LAT-03 (EE 7), ED-LAT-04 (EE 4), ED-LAT-04 (EE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APD-10, ST-COR-2, TI-04, WP-02</v>
      </c>
    </row>
    <row r="523" spans="1:3" ht="300" x14ac:dyDescent="0.25">
      <c r="A523" s="61" t="str">
        <f>'5. Données salariales brutes'!A523</f>
        <v>ED-EST-05 Alberta (EE 5)</v>
      </c>
      <c r="B523" s="130" t="str" cm="1">
        <f t="array" ref="B523">_xlfn.TEXTJOIN(", ", TRUE, _xlfn._xlws.FILTER('5. Données salariales brutes'!$A$2:$A$1297, ('5. Données salariales brutes'!$C$2:$C$1297 &lt; '5. Données salariales brutes'!D523) * ('5. Données salariales brutes'!$C$2:$C$1297 &gt;= '5. Données salariales brutes'!C523) * ('5. Données salariales brutes'!$A$2:$A$1297 &lt;&gt; '5. Données salariales brutes'!A523),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(utilisation de matériel et métier spécialisés), SC-7 (utilisation de matériel et métier spécialisés), SG-SRE-02, SO-FLP-01, SR-E (Groupe salarial 3 MDO-4), SR-E (APA), SR-E (APB), SR-W (Groupe salarial 7), WP-03</v>
      </c>
      <c r="C523" s="129" t="str" cm="1">
        <f t="array" ref="C523">_xlfn.TEXTJOIN(", ",TRUE,_xlfn._xlws.FILTER('5. Données salariales brutes'!$A$2:$A$1297,('5. Données salariales brutes'!$C$2:$C$1297 &gt;'5. Données salariales brutes'!E523)*('5. Données salariales brutes'!$C$2:$C$1297 &lt;'5. Données salariales brutes'!C523),"No matches"))</f>
        <v>DD-06, DS-1,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PS-1, PR(S)-01, SC-5 (utilisation de matériel et métier spécialisés), SG-PAT-01, SO-MAO-01, SR-E (Groupe salarial 2 ELE-2), SR-W (Groupe salarial 4), SR-W (Groupe salarial 5), SR-W (Groupe salarial 6), SR-W (Groupe salarial 9) APC-8, SR-W (Groupe salarial 9) APD-10, SW-SCW-01, SW-CHA-01, TI-04, WP-02</v>
      </c>
    </row>
    <row r="524" spans="1:3" ht="270" x14ac:dyDescent="0.25">
      <c r="A524" s="61" t="str">
        <f>'5. Données salariales brutes'!A524</f>
        <v>ED-EST-05 Alberta (EE 6)</v>
      </c>
      <c r="B524" s="130" t="str" cm="1">
        <f t="array" ref="B524">_xlfn.TEXTJOIN(", ", TRUE, _xlfn._xlws.FILTER('5. Données salariales brutes'!$A$2:$A$1297, ('5. Données salariales brutes'!$C$2:$C$1297 &lt; '5. Données salariales brutes'!D524) * ('5. Données salariales brutes'!$C$2:$C$1297 &gt;= '5. Données salariales brutes'!C524) * ('5. Données salariales brutes'!$A$2:$A$1297 &lt;&gt; '5. Données salariales brutes'!A524), "No matches"))</f>
        <v>AI-01, AR-02, CO-01,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OM-03, PE-02, PG-03, PR(S)-02, SC-7 (utilisation de matériel et métier spécialisés), SE-RES-1, SG-PAT-02, SG-SRE-02, SO-FLP-02, SO-MAO-02, SO-RAD-01, SR-W (Groupe salarial 8), SW-SCW-02, TI-05, UT-1, WP-03</v>
      </c>
      <c r="C524" s="129" t="str" cm="1">
        <f t="array" ref="C524">_xlfn.TEXTJOIN(", ",TRUE,_xlfn._xlws.FILTER('5. Données salariales brutes'!$A$2:$A$1297,('5. Données salariales brutes'!$C$2:$C$1297 &gt;'5. Données salariales brutes'!E524)*('5. Données salariales brutes'!$C$2:$C$1297 &lt;'5. Données salariales brutes'!C524),"No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SO-MAO-01, SR-E (Groupe salarial 3 MDO-4), SR-E (APA), SR-E (APB), SR-W (Groupe salarial 6), SR-W (Groupe salarial 7), SW-SCW-01</v>
      </c>
    </row>
    <row r="525" spans="1:3" ht="270" x14ac:dyDescent="0.25">
      <c r="A525" s="61" t="str">
        <f>'5. Données salariales brutes'!A525</f>
        <v>ED-EST-05 Alberta (EE 7)</v>
      </c>
      <c r="B525" s="130" t="str" cm="1">
        <f t="array" ref="B525">_xlfn.TEXTJOIN(", ", TRUE, _xlfn._xlws.FILTER('5. Données salariales brutes'!$A$2:$A$1297, ('5. Données salariales brutes'!$C$2:$C$1297 &lt; '5. Données salariales brutes'!D525) * ('5. Données salariales brutes'!$C$2:$C$1297 &gt;= '5. Données salariales brutes'!C525) * ('5. Données salariales brutes'!$A$2:$A$1297 &lt;&gt; '5. Données salariales brutes'!A525), "No matches"))</f>
        <v>AR-02, CT-FIN-01 , CT-EAV-01 , CT-IAU-01 , CX-1, DD-08, EC-04, ED-EDS-01, ED-EST-03 (EE 8), ED-EST-04 (EE 5), ED-EST-05 (EE 3), ED-EST-05 (EE 4),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v>
      </c>
      <c r="C525" s="129" t="str" cm="1">
        <f t="array" ref="C525">_xlfn.TEXTJOIN(", ",TRUE,_xlfn._xlws.FILTER('5. Données salariales brutes'!$A$2:$A$1297,('5. Données salariales brutes'!$C$2:$C$1297 &gt;'5. Données salariales brutes'!E525)*('5. Données salariales brutes'!$C$2:$C$1297 &lt;'5. Données salariales brutes'!C525),"No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UT-1, WP-03</v>
      </c>
    </row>
    <row r="526" spans="1:3" ht="255" x14ac:dyDescent="0.25">
      <c r="A526" s="61" t="str">
        <f>'5. Données salariales brutes'!A526</f>
        <v>ED-EST-05 Alberta (EE 8)</v>
      </c>
      <c r="B526" s="130" t="str" cm="1">
        <f t="array" ref="B526">_xlfn.TEXTJOIN(", ", TRUE, _xlfn._xlws.FILTER('5. Données salariales brutes'!$A$2:$A$1297, ('5. Données salariales brutes'!$C$2:$C$1297 &lt; '5. Données salariales brutes'!D526) * ('5. Données salariales brutes'!$C$2:$C$1297 &gt;= '5. Données salariales brutes'!C526) * ('5. Données salariales brutes'!$A$2:$A$1297 &lt;&gt; '5. Données salariales brutes'!A526),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PR(S)-03, SO-FLP-03, SO-MAO-04, SO-RAD-02, SR-E (Groupe salarial 5), SR-E (Groupe salarial 6), TI-06, TI-05 Aviation, TR-02</v>
      </c>
      <c r="C526" s="129" t="str" cm="1">
        <f t="array" ref="C526">_xlfn.TEXTJOIN(", ",TRUE,_xlfn._xlws.FILTER('5. Données salariales brutes'!$A$2:$A$1297,('5. Données salariales brutes'!$C$2:$C$1297 &gt;'5. Données salariales brutes'!E526)*('5. Données salariales brutes'!$C$2:$C$1297 &lt;'5. Données salariales brutes'!C526),"No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SO-MAO-03, SO-RAD-01, SR-E (Groupe salarial 4 MDO-5), SR-W (Groupe salarial 8), SR-W (Groupe salarial 11), SW-SCW-02, SW-CHA-02, UT-1</v>
      </c>
    </row>
    <row r="527" spans="1:3" ht="225" x14ac:dyDescent="0.25">
      <c r="A527" s="61" t="str">
        <f>'5. Données salariales brutes'!A527</f>
        <v>ED-EST-05 Alberta (EE 9)</v>
      </c>
      <c r="B527" s="130" t="str" cm="1">
        <f t="array" ref="B527">_xlfn.TEXTJOIN(", ", TRUE, _xlfn._xlws.FILTER('5. Données salariales brutes'!$A$2:$A$1297, ('5. Données salariales brutes'!$C$2:$C$1297 &lt; '5. Données salariales brutes'!D527) * ('5. Données salariales brutes'!$C$2:$C$1297 &gt;= '5. Données salariales brutes'!C527) * ('5. Données salariales brutes'!$A$2:$A$1297 &lt;&gt; '5. Données salariales brutes'!A527), "No matches"))</f>
        <v>AG-02, AI-02, AS-05, BI-02, CH-02, CX-2, DD-09, ED-EDS-02, ED-EST-03 (EE 9), ED-EST-04 (EE 7), ED-EST-05 (EE 5), ED-EST-06 (EE 4), ED-EST-06 Maritimes (EE 10), ED-EST-06 Québec (EE 11), ED-EST-06 Québec (EE 12), ED-EST-06 Ontario (EE 8), ED-EST-04 Manitoba (EE 10), ED-EST-05 Manitoba (EE 9), ED-EST-06 Manitoba (EE 7), ED-EST-06 Manitoba (EE 8), ED-EST-05 Saskatchewan (EE 10), ED-EST-06 Saskatchewan (EE 8), ED-EST-06 Saskatchewan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PI-06-CGC, PM-05 , PM-MCO-01, PO-LES-TO-04, PO-TCO-04, PS-2, PR(S)-03, RO-05, SG-SRE-03, SO-FLP-03, SO-MAO-04, SO-RAD-03, SR-E (Groupe salarial 6), SR-E (Groupe salarial 7), SR-E (Groupe salarial 8), SR-E (Groupe salarial 9), SW-SCW-03, SW-SCW-01 Travailleurs du service social clinique, TI-06, TI-05 Marine, VM-1, WP-04</v>
      </c>
      <c r="C527" s="129" t="str" cm="1">
        <f t="array" ref="C527">_xlfn.TEXTJOIN(", ",TRUE,_xlfn._xlws.FILTER('5. Données salariales brutes'!$A$2:$A$1297,('5. Données salariales brutes'!$C$2:$C$1297 &gt;'5. Données salariales brutes'!E527)*('5. Données salariales brutes'!$C$2:$C$1297 &lt;'5. Données salariales brutes'!C527),"No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5), ED-EST-06 Manitoba (EE 6),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HS-HDO-10, HS-PHS-09, HS-PHS-10, MA-03, MT-02, NU-CHN-1, NU-HOS-1, PI-05-CGC, PO-IMA-03, PO-LES-TO-03, PO-LES-IM-03, PO-TCO-03, RO-04, SO-FLP-02, SO-MAO-03, SO-RAD-02, SR-E (Groupe salarial 4 MDO-5), SR-E (Groupe salarial 5), SR-W (Groupe salarial 11), SW-CHA-02, TI-05 Aviation, TR-02</v>
      </c>
    </row>
    <row r="528" spans="1:3" ht="195" x14ac:dyDescent="0.25">
      <c r="A528" s="61" t="str">
        <f>'5. Données salariales brutes'!A528</f>
        <v>ED-EST-05 Alberta (EE 10)</v>
      </c>
      <c r="B528" s="130" t="str" cm="1">
        <f t="array" ref="B528">_xlfn.TEXTJOIN(", ", TRUE, _xlfn._xlws.FILTER('5. Données salariales brutes'!$A$2:$A$1297, ('5. Données salariales brutes'!$C$2:$C$1297 &lt; '5. Données salariales brutes'!D528) * ('5. Données salariales brutes'!$C$2:$C$1297 &gt;= '5. Données salariales brutes'!C528) * ('5. Données salariales brutes'!$A$2:$A$1297 &lt;&gt; '5. Données salariales brutes'!A528), "No matches"))</f>
        <v>AS-05, CT-EAV-02 , CT-IAU-02, DS-3, ED-EDS-03, ED-EST-04 (EE 8), ED-EST-05 (EE 6), ED-EST-06 (EE 5), ED-EST-06 Québec (EE 12), ED-EST-06 Ontario (EE 8),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c r="C528" s="129" t="str" cm="1">
        <f t="array" ref="C528">_xlfn.TEXTJOIN(", ",TRUE,_xlfn._xlws.FILTER('5. Données salariales brutes'!$A$2:$A$1297,('5. Données salariales brutes'!$C$2:$C$1297 &gt;'5. Données salariales brutes'!E528)*('5. Données salariales brutes'!$C$2:$C$1297 &lt;'5. Données salariales brutes'!C528),"No matches"))</f>
        <v>AG-02, AI-02, BI-02, CH-02, CX-1, CX-2, DD-09, ED-EDS-02, ED-EST-03 (EE 9), ED-EST-04 (EE 6), ED-EST-04 (EE 7), ED-EST-05 (EE 4), ED-EST-05 (EE 5), ED-EST-06 (EE 3), ED-EST-06 (EE 4),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FR-2, GL-EIM-14, GL-PCF-14, GL-SMW-13, GL-SMW-14, GL-VHE-14, GS-12, GS-13, HP-05, HP-06, HS-PHS-10, LP-00, MA-03, ND-DIT-1, ND-HME-1, OM-04, PC-02, PE-03, PI-06-CGC, PR(S)-03, SO-FLP-03, SO-MAO-04, SO-RAD-02, SO-RAD-03, SR-E (Groupe salarial 5), SR-E (Groupe salarial 6), SR-E (Groupe salarial 7), SR-E (Groupe salarial 8), SW-SCW-03, TI-06, TI-05 Aviation, TI-05 Marine, TR-02, WP-04</v>
      </c>
    </row>
    <row r="529" spans="1:3" ht="285" x14ac:dyDescent="0.25">
      <c r="A529" s="61" t="str">
        <f>'5. Données salariales brutes'!A529</f>
        <v>ED-EST-06 Alberta (EE 1)</v>
      </c>
      <c r="B529" s="130" t="str" cm="1">
        <f t="array" ref="B529">_xlfn.TEXTJOIN(", ", TRUE, _xlfn._xlws.FILTER('5. Données salariales brutes'!$A$2:$A$1297, ('5. Données salariales brutes'!$C$2:$C$1297 &lt; '5. Données salariales brutes'!D529) * ('5. Données salariales brutes'!$C$2:$C$1297 &gt;= '5. Données salariales brutes'!C529) * ('5. Données salariales brutes'!$A$2:$A$1297 &lt;&gt; '5. Données salariales brutes'!A529),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GL-MDO-11, GL-MOC-9, GL-MOC-10, GL-MST-12, GL-PCF-7, GL-PIP-00,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TR-01</v>
      </c>
      <c r="C529" s="129" t="str" cm="1">
        <f t="array" ref="C529">_xlfn.TEXTJOIN(", ",TRUE,_xlfn._xlws.FILTER('5. Données salariales brutes'!$A$2:$A$1297,('5. Données salariales brutes'!$C$2:$C$1297 &gt;'5. Données salariales brutes'!E529)*('5. Données salariales brutes'!$C$2:$C$1297 &lt;'5. Données salariales brutes'!C529),"No matches"))</f>
        <v>AR-01, DA-CON-5, DA-PRO-5, DD-04, EC-01, ED-EST-01 (EE 4),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GL-PCF-00,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530" spans="1:3" ht="345" x14ac:dyDescent="0.25">
      <c r="A530" s="61" t="str">
        <f>'5. Données salariales brutes'!A530</f>
        <v>ED-EST-06 Alberta (EE 2)</v>
      </c>
      <c r="B530" s="130" t="str" cm="1">
        <f t="array" ref="B530">_xlfn.TEXTJOIN(", ", TRUE, _xlfn._xlws.FILTER('5. Données salariales brutes'!$A$2:$A$1297, ('5. Données salariales brutes'!$C$2:$C$1297 &lt; '5. Données salariales brutes'!D530) * ('5. Données salariales brutes'!$C$2:$C$1297 &gt;= '5. Données salariales brutes'!C530) * ('5. Données salariales brutes'!$A$2:$A$1297 &lt;&gt; '5. Données salariales brutes'!A530), "No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GL-WOW-10, GS-08, HP-03, HR-01, HS-HDO-07,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c r="C530" s="129" t="str" cm="1">
        <f t="array" ref="C530">_xlfn.TEXTJOIN(", ",TRUE,_xlfn._xlws.FILTER('5. Données salariales brutes'!$A$2:$A$1297,('5. Données salariales brutes'!$C$2:$C$1297 &gt;'5. Données salariales brutes'!E530)*('5. Données salariales brutes'!$C$2:$C$1297 &lt;'5. Données salariales brutes'!C530),"No matches"))</f>
        <v>AR-01, AS-02, CM-07, CO-DEV/PER, CR-06, DA-CON-6, ED-EST-01 (EE 5), ED-EST-01 (EE 6), ED-EST-02 (EE 4), ED-EST-02 (EE 5) , ED-EST-03 (EE 2), ED-EST-03 (EE 3), ED-EST-04 Maritimes (EE 6),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531" spans="1:3" ht="315" x14ac:dyDescent="0.25">
      <c r="A531" s="61" t="str">
        <f>'5. Données salariales brutes'!A531</f>
        <v>ED-EST-06 Alberta (EE 3)</v>
      </c>
      <c r="B531" s="130" t="str" cm="1">
        <f t="array" ref="B531">_xlfn.TEXTJOIN(", ", TRUE, _xlfn._xlws.FILTER('5. Données salariales brutes'!$A$2:$A$1297, ('5. Données salariales brutes'!$C$2:$C$1297 &lt; '5. Données salariales brutes'!D531) * ('5. Données salariales brutes'!$C$2:$C$1297 &gt;= '5. Données salariales brutes'!C531) * ('5. Données salariales brutes'!$A$2:$A$1297 &lt;&gt; '5. Données salariales brutes'!A531), "No matches"))</f>
        <v>AG-01, BI-01, CH-01, CR-07, DA-CON-7, DD-06, ED-EST-01 (EE 8), ED-EST-02 (EE 7) , ED-EST-02 (EE 8), ED-EST-03 (EE 5), ED-EST-04 (EE 2),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531" s="129" t="str" cm="1">
        <f t="array" ref="C531">_xlfn.TEXTJOIN(", ",TRUE,_xlfn._xlws.FILTER('5. Données salariales brutes'!$A$2:$A$1297,('5. Données salariales brutes'!$C$2:$C$1297 &gt;'5. Données salariales brutes'!E531)*('5. Données salariales brutes'!$C$2:$C$1297 &lt;'5. Données salariales brutes'!C531),"No matches"))</f>
        <v>AS-03, CR-06, DA-PRO-6, DD-05, DS-1, EC-02, ED-EST-01 (EE 6), ED-EST-01 (EE 7) , ED-EST-02 (EE 6) , ED-EST-03 (EE 3), ED-EST-03 (EE 4), ED-EST-04 (EE 1), ED-EST-04 Maritimes (EE 7), ED-EST-04 Maritimes (EE 8),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6), ED-LAT-03 (EE 7), ED-LAT-04 (EE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532" spans="1:3" ht="285" x14ac:dyDescent="0.25">
      <c r="A532" s="61" t="str">
        <f>'5. Données salariales brutes'!A532</f>
        <v>ED-EST-06 Alberta (EE 4)</v>
      </c>
      <c r="B532" s="130" t="str" cm="1">
        <f t="array" ref="B532">_xlfn.TEXTJOIN(", ", TRUE, _xlfn._xlws.FILTER('5. Données salariales brutes'!$A$2:$A$1297, ('5. Données salariales brutes'!$C$2:$C$1297 &lt; '5. Données salariales brutes'!D532) * ('5. Données salariales brutes'!$C$2:$C$1297 &gt;= '5. Données salariales brutes'!C532) * ('5. Données salariales brutes'!$A$2:$A$1297 &lt;&gt; '5. Données salariales brutes'!A532),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ED-EST-06 Québec (EE 8), ED-EST-03 Ontario (EE 10), ED-EST-04 Ontario (EE 7), ED-EST-04 Ontario (EE 8), ED-EST-05 Ontario (EE 7), ED-EST-06 Ontario (EE 4),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532" s="129" t="str" cm="1">
        <f t="array" ref="C532">_xlfn.TEXTJOIN(", ",TRUE,_xlfn._xlws.FILTER('5. Données salariales brutes'!$A$2:$A$1297,('5. Données salariales brutes'!$C$2:$C$1297 &gt;'5. Données salariales brutes'!E532)*('5. Données salariales brutes'!$C$2:$C$1297 &lt;'5. Données salariales brutes'!C532),"No matches"))</f>
        <v>DD-06, EC-02, ED-EST-01 (EE 7) ,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row>
    <row r="533" spans="1:3" ht="285" x14ac:dyDescent="0.25">
      <c r="A533" s="61" t="str">
        <f>'5. Données salariales brutes'!A533</f>
        <v>ED-EST-06 Alberta (EE 5)</v>
      </c>
      <c r="B533" s="130" t="str" cm="1">
        <f t="array" ref="B533">_xlfn.TEXTJOIN(", ", TRUE, _xlfn._xlws.FILTER('5. Données salariales brutes'!$A$2:$A$1297, ('5. Données salariales brutes'!$C$2:$C$1297 &lt; '5. Données salariales brutes'!D533) * ('5. Données salariales brutes'!$C$2:$C$1297 &gt;= '5. Données salariales brutes'!C533) * ('5. Données salariales brutes'!$A$2:$A$1297 &lt;&gt; '5. Données salariales brutes'!A533),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SW-SCW-02, TI-05, UT-1, WP-03</v>
      </c>
      <c r="C533" s="129" t="str" cm="1">
        <f t="array" ref="C533">_xlfn.TEXTJOIN(", ",TRUE,_xlfn._xlws.FILTER('5. Données salariales brutes'!$A$2:$A$1297,('5. Données salariales brutes'!$C$2:$C$1297 &gt;'5. Données salariales brutes'!E533)*('5. Données salariales brutes'!$C$2:$C$1297 &lt;'5. Données salariales brutes'!C533),"No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row>
    <row r="534" spans="1:3" ht="270" x14ac:dyDescent="0.25">
      <c r="A534" s="61" t="str">
        <f>'5. Données salariales brutes'!A534</f>
        <v>ED-EST-06 Alberta (EE 6)</v>
      </c>
      <c r="B534" s="130" t="str" cm="1">
        <f t="array" ref="B534">_xlfn.TEXTJOIN(", ", TRUE, _xlfn._xlws.FILTER('5. Données salariales brutes'!$A$2:$A$1297, ('5. Données salariales brutes'!$C$2:$C$1297 &lt; '5. Données salariales brutes'!D534) * ('5. Données salariales brutes'!$C$2:$C$1297 &gt;= '5. Données salariales brutes'!C534) * ('5. Données salariales brutes'!$A$2:$A$1297 &lt;&gt; '5. Données salariales brutes'!A534),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GL-PCF-13, GL-PCF-14, GL-PIP-13, GL-PIP-14, GL-SMW-12, GL-VHE-13, GS-11, GS-12, GT-05, HP-05, HR-02, HS-HDO-10, HS-PHS-09, MT-02, NU-CHN-1, NU-HOS-1, PI-05-CGC, PO-IMA-03, PO-LES-TO-03, PO-LES-IM-03, PO-TCO-03, RO-04, SO-FLP-02, SO-MAO-03, SO-RAD-01, SO-RAD-02, SR-E (Groupe salarial 4 MDO-5), SR-E (Groupe salarial 5), SR-W (Groupe salarial 11), SW-CHA-02, TR-02</v>
      </c>
      <c r="C534" s="129" t="str" cm="1">
        <f t="array" ref="C534">_xlfn.TEXTJOIN(", ",TRUE,_xlfn._xlws.FILTER('5. Données salariales brutes'!$A$2:$A$1297,('5. Données salariales brutes'!$C$2:$C$1297 &gt;'5. Données salariales brutes'!E534)*('5. Données salariales brutes'!$C$2:$C$1297 &lt;'5. Données salariales brutes'!C534),"No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ED-LAT-04 (EE 10), EG-04, EL-04, EN-SUR-01, FB-2, GL-AIM-14, GL-AMW-14, GL-COI-12, GL-EIM-11, GL-EIM-12, GL-MAM-13, GL-MAM-14, GL-MAN-13, GL-MAN-14, GL-MOC-14, GL-PCF-11, GL-PCF-12, GL-PIP-12, GL-PRW-13, GL-PRW-14, GL-SMW-10, GL-SMW-11, GL-VHE-11, GL-VHE-12, GL-WOW-13, GL-WOW-14, GS-10, HP-04, HS-HDO-09, IS-03 , IT-01, LS-01, LS-02, OM-03, PE-02, PG-03, PM-04 , PO-IMA-02, PO-LES-TO-02, PO-LES-IM-02, PO-TCO-02, PR(S)-02, RO-03, SC-7 (utilisation de matériel et métier spécialisés), SE-RES-1, SG-PAT-02, SG-SRE-02, SO-FLP-01, SO-MAO-02, SR-E (APA), SR-E (APB), SR-W (Groupe salarial 7), SR-W (Groupe salarial 8), SW-SCW-02, TI-05, UT-1, WP-03</v>
      </c>
    </row>
    <row r="535" spans="1:3" ht="240" x14ac:dyDescent="0.25">
      <c r="A535" s="61" t="str">
        <f>'5. Données salariales brutes'!A535</f>
        <v>ED-EST-06 Alberta (EE 7)</v>
      </c>
      <c r="B535" s="130" t="str" cm="1">
        <f t="array" ref="B535">_xlfn.TEXTJOIN(", ", TRUE, _xlfn._xlws.FILTER('5. Données salariales brutes'!$A$2:$A$1297, ('5. Données salariales brutes'!$C$2:$C$1297 &lt; '5. Données salariales brutes'!D535) * ('5. Données salariales brutes'!$C$2:$C$1297 &gt;= '5. Données salariales brutes'!C535) * ('5. Données salariales brutes'!$A$2:$A$1297 &lt;&gt; '5. Données salariales brutes'!A535), "No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FO-01, FR-1, GL-EIM-14, GL-PCF-14, GL-SMW-13, GL-VHE-14, GS-12, GS-13, HP-05, HS-PHS-10, MA-03, ND-HME-1, PC-02, PE-03, PR(S)-03, SO-FLP-03, SO-MAO-04, SO-RAD-02, SR-E (Groupe salarial 5), SR-E (Groupe salarial 6), SW-SCW-03, TI-06, TI-05 Aviation, TR-02</v>
      </c>
      <c r="C535" s="129" t="str" cm="1">
        <f t="array" ref="C535">_xlfn.TEXTJOIN(", ",TRUE,_xlfn._xlws.FILTER('5. Données salariales brutes'!$A$2:$A$1297,('5. Données salariales brutes'!$C$2:$C$1297 &gt;'5. Données salariales brutes'!E535)*('5. Données salariales brutes'!$C$2:$C$1297 &lt;'5. Données salariales brutes'!C535),"No matches"))</f>
        <v>AR-02, CO-01, CT-FIN-01 , CT-EAV-01 , CT-IAU-01 , DA-CON-8, DD-07, DD-08,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GS-10, GS-11, GT-05, HR-02, HS-HDO-09, HS-HDO-10, HS-PHS-09, LS-02, MT-02, NU-CHN-1, NU-HOS-1, PI-05-CGC, PO-IMA-03, PO-LES-TO-03, PO-LES-IM-03, PO-TCO-03, RO-04, SE-RES-1, SG-PAT-02, SO-FLP-02, SO-MAO-02, SO-MAO-03, SO-RAD-01, SR-E (Groupe salarial 4 MDO-5), SR-W (Groupe salarial 8), SR-W (Groupe salarial 11), SW-SCW-02, SW-CHA-02, UT-1</v>
      </c>
    </row>
    <row r="536" spans="1:3" ht="210" x14ac:dyDescent="0.25">
      <c r="A536" s="61" t="str">
        <f>'5. Données salariales brutes'!A536</f>
        <v>ED-EST-06 Alberta (EE 8)</v>
      </c>
      <c r="B536" s="130" t="str" cm="1">
        <f t="array" ref="B536">_xlfn.TEXTJOIN(", ", TRUE, _xlfn._xlws.FILTER('5. Données salariales brutes'!$A$2:$A$1297, ('5. Données salariales brutes'!$C$2:$C$1297 &lt; '5. Données salariales brutes'!D536) * ('5. Données salariales brutes'!$C$2:$C$1297 &gt;= '5. Données salariales brutes'!C536) * ('5. Données salariales brutes'!$A$2:$A$1297 &lt;&gt; '5. Données salariales brutes'!A536), "No matches"))</f>
        <v>AG-02, AI-02, AS-05, BI-02, CH-02, CX-2, DD-09, ED-EDS-02, ED-EST-04 (EE 7), ED-EST-05 (EE 5), ED-EST-06 (EE 4), ED-EST-06 Maritimes (EE 10), ED-EST-06 Québec (EE 11), ED-EST-06 Québec (EE 12), ED-EST-06 Ontario (EE 8), ED-EST-04 Manitoba (EE 10), ED-EST-05 Manitoba (EE 9), ED-EST-06 Manitoba (EE 7), ED-EST-06 Manitoba (EE 8), ED-EST-05 Saskatchewan (EE 10), ED-EST-06 Saskatchewan (EE 9), ED-EST-05 Alberta (EE 10), ED-EST-06 Alberta (EE 9), ED-EST-04 Colombie-Britannique (EE 11), ED-EST-05 Colombie-Britannique (EE 9), ED-EST-05 Colombie-Britannique (EE 10), ED-EST-06 Colombie-Britannique (EE 8), ED-EST-06 Colombie-Britannique (EE 9), ED-LAT-04 (EE 13),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c r="C536" s="129" t="str" cm="1">
        <f t="array" ref="C536">_xlfn.TEXTJOIN(", ",TRUE,_xlfn._xlws.FILTER('5. Données salariales brutes'!$A$2:$A$1297,('5. Données salariales brutes'!$C$2:$C$1297 &gt;'5. Données salariales brutes'!E536)*('5. Données salariales brutes'!$C$2:$C$1297 &lt;'5. Données salariales brutes'!C536),"No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EL-05,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row>
    <row r="537" spans="1:3" ht="195" x14ac:dyDescent="0.25">
      <c r="A537" s="61" t="str">
        <f>'5. Données salariales brutes'!A537</f>
        <v>ED-EST-06 Alberta (EE 9)</v>
      </c>
      <c r="B537" s="130" t="str" cm="1">
        <f t="array" ref="B537">_xlfn.TEXTJOIN(", ", TRUE, _xlfn._xlws.FILTER('5. Données salariales brutes'!$A$2:$A$1297, ('5. Données salariales brutes'!$C$2:$C$1297 &lt; '5. Données salariales brutes'!D537) * ('5. Données salariales brutes'!$C$2:$C$1297 &gt;= '5. Données salariales brutes'!C537) * ('5. Données salariales brutes'!$A$2:$A$1297 &lt;&gt; '5. Données salariales brutes'!A537), "No matches"))</f>
        <v>AS-05, CT-EAV-02 , CT-IAU-02, DS-3, ED-EDS-03, ED-EST-04 (EE 8),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HR-03,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537" s="129" t="str" cm="1">
        <f t="array" ref="C537">_xlfn.TEXTJOIN(", ",TRUE,_xlfn._xlws.FILTER('5. Données salariales brutes'!$A$2:$A$1297,('5. Données salariales brutes'!$C$2:$C$1297 &gt;'5. Données salariales brutes'!E537)*('5. Données salariales brutes'!$C$2:$C$1297 &lt;'5. Données salariales brutes'!C537),"No matches"))</f>
        <v>AG-02, AI-02, BI-02, CH-02, CX-2, DD-09, ED-EDS-02, ED-EST-03 (EE 9), ED-EST-04 (EE 6), ED-EST-04 (EE 7), ED-EST-05 (EE 4),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5), SR-E (Groupe salarial 6), SR-E (Groupe salarial 7), SR-E (Groupe salarial 8), SW-SCW-03, TI-06, TI-05 Aviation, TI-05 Marine, WP-04</v>
      </c>
    </row>
    <row r="538" spans="1:3" ht="195" x14ac:dyDescent="0.25">
      <c r="A538" s="61" t="str">
        <f>'5. Données salariales brutes'!A538</f>
        <v>ED-EST-06 Alberta (EE 10)</v>
      </c>
      <c r="B538" s="130" t="str" cm="1">
        <f t="array" ref="B538">_xlfn.TEXTJOIN(", ", TRUE, _xlfn._xlws.FILTER('5. Données salariales brutes'!$A$2:$A$1297, ('5. Données salariales brutes'!$C$2:$C$1297 &lt; '5. Données salariales brutes'!D538) * ('5. Données salariales brutes'!$C$2:$C$1297 &gt;= '5. Données salariales brutes'!C538) * ('5. Données salariales brutes'!$A$2:$A$1297 &lt;&gt; '5. Données salariales brutes'!A538), "No matches"))</f>
        <v>AR-03, CT-FIN-02 , CX-3, DS-3, ED-EDS-03, ED-EST-04 (EE 9), ED-EST-05 (EE 7), ED-EST-06 (EE 5), ED-EST-06 (EE 6), ED-EST-06 Ontario (EE 9), ED-EST-06 Ontario (EE 10), ED-EST-06 Manitoba (EE 9), ED-EST-06 Manitoba (EE 10), ED-EST-05 Colombie-Britannique (EE 11), ED-EST-06 Colombie-Britannique (EE 10), ED-EST-06 Colombie-Britannique (EE 11), EG-06, EL-06, FB-4, FR-3, HP-07, LS-03, ND-DIT-2, ND-HME-2, NU-CHN-3, NU-HOS-3, OP-1, PE-04, PI-07-CGC, PR(S)-04, SG-PAT-03, SO-MAO-05, SO-MAO-06, SR-E (Groupe salarial 11), SR-E (Groupe salarial 12), SW-SCW-03 Travailleurs du service social clinique, SW-CHA-03, TI-07</v>
      </c>
      <c r="C538" s="129" t="str" cm="1">
        <f t="array" ref="C538">_xlfn.TEXTJOIN(", ",TRUE,_xlfn._xlws.FILTER('5. Données salariales brutes'!$A$2:$A$1297,('5. Données salariales brutes'!$C$2:$C$1297 &gt;'5. Données salariales brutes'!E538)*('5. Données salariales brutes'!$C$2:$C$1297 &lt;'5. Données salariales brutes'!C538),"No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SO-FLP-03,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539" spans="1:3" ht="90" x14ac:dyDescent="0.25">
      <c r="A539" s="61" t="str">
        <f>'5. Données salariales brutes'!A539</f>
        <v>ED-EST-01 Colombie-Britannique (EE 1)</v>
      </c>
      <c r="B539" s="130" t="str" cm="1">
        <f t="array" ref="B539">_xlfn.TEXTJOIN(", ", TRUE, _xlfn._xlws.FILTER('5. Données salariales brutes'!$A$2:$A$1297, ('5. Données salariales brutes'!$C$2:$C$1297 &lt; '5. Données salariales brutes'!D539) * ('5. Données salariales brutes'!$C$2:$C$1297 &gt;= '5. Données salariales brutes'!C539) * ('5. Données salariales brutes'!$A$2:$A$1297 &lt;&gt; '5. Données salariales brutes'!A539), "No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SR-W (Groupe salarial 9) APD-3, ST-OCE-1, ST-OCE-2, ST-STN-1</v>
      </c>
      <c r="C539" s="129" t="str" cm="1">
        <f t="array" ref="C539">_xlfn.TEXTJOIN(", ",TRUE,_xlfn._xlws.FILTER('5. Données salariales brutes'!$A$2:$A$1297,('5. Données salariales brutes'!$C$2:$C$1297 &gt;'5. Données salariales brutes'!E539)*('5. Données salariales brutes'!$C$2:$C$1297 &lt;'5. Données salariales brutes'!C539),"No matches"))</f>
        <v>CR-02, DA-CON-1, DA-CON-2, DA-CON Niveau spécial C, DD-01, ED-EST-01 Maritimes (EE 4), ED-EST-02 Maritimes (EE 2), ED-EST-02 Maritimes (EE 3), ED-EST-01 Québec (EE 2), ED-EST-02 Québec (EE 1), ED-EST-01 Ontario (EE 1), ED-EST-01 Manitoba (EE 1), ED-EST-01 Manitoba (EE 2), ED-EST-01 Saskatchewan (EE 3), ED-EST-01 Saskatchewan (EE 4), ED-EST-02 Saskatchewan (EE 1), ED-EST-01 Alberta (EE 3), ED-EST-02 Alberta (EE 1), OE-CEO-3, OE-DEO-3, OE-MEO-3, SR-W (Groupe salarial 9) APC-2, ST-TYP-1, ST-TYP-2</v>
      </c>
    </row>
    <row r="540" spans="1:3" ht="105" x14ac:dyDescent="0.25">
      <c r="A540" s="61" t="str">
        <f>'5. Données salariales brutes'!A540</f>
        <v>ED-EST-01 Colombie-Britannique (EE 2)</v>
      </c>
      <c r="B540" s="130" t="str" cm="1">
        <f t="array" ref="B540">_xlfn.TEXTJOIN(", ", TRUE, _xlfn._xlws.FILTER('5. Données salariales brutes'!$A$2:$A$1297, ('5. Données salariales brutes'!$C$2:$C$1297 &lt; '5. Données salariales brutes'!D540) * ('5. Données salariales brutes'!$C$2:$C$1297 &gt;= '5. Données salariales brutes'!C540) * ('5. Données salariales brutes'!$A$2:$A$1297 &lt;&gt; '5. Données salariales brutes'!A540), "No matches"))</f>
        <v>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Colombie-Britannique(EE 3), ED-EST-02 Colombie-Britannique (EE 1), ED-LAT-01 (EE 1), GL-AMW-1, GL-ELE -2, GL-MDO-1, HS-HDO-01, LI-2, PY-02, SR-W (Groupe salarial 9) APC-3, SR-W (Groupe salarial 9) APD-4, ST-SCY-1, ST-STN-2</v>
      </c>
      <c r="C540" s="129" t="str" cm="1">
        <f t="array" ref="C540">_xlfn.TEXTJOIN(", ",TRUE,_xlfn._xlws.FILTER('5. Données salariales brutes'!$A$2:$A$1297,('5. Données salariales brutes'!$C$2:$C$1297 &gt;'5. Données salariales brutes'!E540)*('5. Données salariales brutes'!$C$2:$C$1297 &lt;'5. Données salariales brutes'!C540),"No matches"))</f>
        <v>CM-03, DA-CON Niveau spécial C, DA-PRO-2, ED-EST-01 Maritimes (EE 5), ED-EST-02 Maritimes (EE 3),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HS-PHS-01, LI-1, OE-MEO-4, SR-W (Groupe salarial 9) APD-3, ST-OCE-1, ST-OCE-2, ST-STN-1, ST-TYP-1, ST-TYP-2</v>
      </c>
    </row>
    <row r="541" spans="1:3" ht="165" x14ac:dyDescent="0.25">
      <c r="A541" s="61" t="str">
        <f>'5. Données salariales brutes'!A541</f>
        <v>ED-EST-01 Colombie-Britannique(EE 3)</v>
      </c>
      <c r="B541" s="130" t="str" cm="1">
        <f t="array" ref="B541">_xlfn.TEXTJOIN(", ", TRUE, _xlfn._xlws.FILTER('5. Données salariales brutes'!$A$2:$A$1297, ('5. Données salariales brutes'!$C$2:$C$1297 &lt; '5. Données salariales brutes'!D541) * ('5. Données salariales brutes'!$C$2:$C$1297 &gt;= '5. Données salariales brutes'!C541) * ('5. Données salariales brutes'!$A$2:$A$1297 &lt;&gt; '5. Données salariales brutes'!A541), "No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 ST-SCY-2</v>
      </c>
      <c r="C541" s="129" t="str" cm="1">
        <f t="array" ref="C541">_xlfn.TEXTJOIN(", ",TRUE,_xlfn._xlws.FILTER('5. Données salariales brutes'!$A$2:$A$1297,('5. Données salariales brutes'!$C$2:$C$1297 &gt;'5. Données salariales brutes'!E541)*('5. Données salariales brutes'!$C$2:$C$1297 &lt;'5. Données salariales brutes'!C541),"No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EG-02 employé‑e‑s dont le traitement est protégé, GL-ELE -1, GL-ELE -2, GL-MDO-1, HS-PHS-01, LI-2, OE-MEO-4, PY-02, SR-W (Groupe salarial 9) APC-3, ST-OCE-2, ST-STN-1, ST-STN-2</v>
      </c>
    </row>
    <row r="542" spans="1:3" ht="180" x14ac:dyDescent="0.25">
      <c r="A542" s="61" t="str">
        <f>'5. Données salariales brutes'!A542</f>
        <v>ED-EST-01 Colombie-Britannique (EE 4)</v>
      </c>
      <c r="B542" s="130" t="str" cm="1">
        <f t="array" ref="B542">_xlfn.TEXTJOIN(", ", TRUE, _xlfn._xlws.FILTER('5. Données salariales brutes'!$A$2:$A$1297, ('5. Données salariales brutes'!$C$2:$C$1297 &lt; '5. Données salariales brutes'!D542) * ('5. Données salariales brutes'!$C$2:$C$1297 &gt;= '5. Données salariales brutes'!C542) * ('5. Données salariales brutes'!$A$2:$A$1297 &lt;&gt; '5. Données salariales brutes'!A542), "No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ST-SCY-2, ST-SCY-3</v>
      </c>
      <c r="C542" s="129" t="str" cm="1">
        <f t="array" ref="C542">_xlfn.TEXTJOIN(", ",TRUE,_xlfn._xlws.FILTER('5. Données salariales brutes'!$A$2:$A$1297,('5. Données salariales brutes'!$C$2:$C$1297 &gt;'5. Données salariales brutes'!E542)*('5. Données salariales brutes'!$C$2:$C$1297 &lt;'5. Données salariales brutes'!C542),"No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-3, GL-ELE -4, GL-MDO-1, GL-MDO-2, GL-MOC-1, HS-HDO-01, LI-3, SR-W (Groupe salarial 9) APD-4, ST-OCE-3, ST-SCY-1</v>
      </c>
    </row>
    <row r="543" spans="1:3" ht="195" x14ac:dyDescent="0.25">
      <c r="A543" s="61" t="str">
        <f>'5. Données salariales brutes'!A543</f>
        <v>ED-EST-01 Colombie-Britannique (EE 5)</v>
      </c>
      <c r="B543" s="130" t="str" cm="1">
        <f t="array" ref="B543">_xlfn.TEXTJOIN(", ", TRUE, _xlfn._xlws.FILTER('5. Données salariales brutes'!$A$2:$A$1297, ('5. Données salariales brutes'!$C$2:$C$1297 &lt; '5. Données salariales brutes'!D543) * ('5. Données salariales brutes'!$C$2:$C$1297 &gt;= '5. Données salariales brutes'!C543) * ('5. Données salariales brutes'!$A$2:$A$1297 &lt;&gt; '5. Données salariales brutes'!A543), "No matches"))</f>
        <v>CM-05, CR-04, ED-EST-01 (EE 2), ED-EST-02 Maritimes (EE 8), ED-EST-03 Maritimes (EE 5),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c r="C543" s="129" t="str" cm="1">
        <f t="array" ref="C543">_xlfn.TEXTJOIN(", ",TRUE,_xlfn._xlws.FILTER('5. Données salariales brutes'!$A$2:$A$1297,('5. Données salariales brutes'!$C$2:$C$1297 &gt;'5. Données salariales brutes'!E543)*('5. Données salariales brutes'!$C$2:$C$1297 &lt;'5. Données salariales brutes'!C543),"No matches"))</f>
        <v>DA-PRO-3, DD-02, ED-EST-01 (EE 1), ED-EST-01 Maritimes (EE 7),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GL-MAN-2, GL-MDO-3, GL-MDO-4, GL-MOC-1, GL-MOC-2, GS-03, GT-01, HS-PHS-02, LI-4, PY-03, SR-W (Groupe salarial 9) APC-4, SR-W (Groupe salarial 9) APD-5, ST-OCE-3, ST-SCY-2</v>
      </c>
    </row>
    <row r="544" spans="1:3" ht="210" x14ac:dyDescent="0.25">
      <c r="A544" s="61" t="str">
        <f>'5. Données salariales brutes'!A544</f>
        <v>ED-EST-01 Colombie-Britannique (EE 6)</v>
      </c>
      <c r="B544" s="130" t="str" cm="1">
        <f t="array" ref="B544">_xlfn.TEXTJOIN(", ", TRUE, _xlfn._xlws.FILTER('5. Données salariales brutes'!$A$2:$A$1297, ('5. Données salariales brutes'!$C$2:$C$1297 &lt; '5. Données salariales brutes'!D544) * ('5. Données salariales brutes'!$C$2:$C$1297 &gt;= '5. Données salariales brutes'!C544) * ('5. Données salariales brutes'!$A$2:$A$1297 &lt;&gt; '5. Données salariales brutes'!A544), "No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v>
      </c>
      <c r="C544" s="129" t="str" cm="1">
        <f t="array" ref="C544">_xlfn.TEXTJOIN(", ",TRUE,_xlfn._xlws.FILTER('5. Données salariales brutes'!$A$2:$A$1297,('5. Données salariales brutes'!$C$2:$C$1297 &gt;'5. Données salariales brutes'!E544)*('5. Données salariales brutes'!$C$2:$C$1297 &lt;'5. Données salariales brutes'!C544),"No matches"))</f>
        <v>CM-05, CR-04, ED-EST-01 (EE 1), ED-EST-01 Maritimes (EE 8),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GL-MOC-4, GS-03, GS-04, HS-HDO-02, LI-4, OE-MEO-5, PY-04, SR-W (Groupe salarial 1), SR-W (Groupe salarial 9) APD-5, ST-COR-1, ST-SCY-3, TI-01</v>
      </c>
    </row>
    <row r="545" spans="1:3" ht="240" x14ac:dyDescent="0.25">
      <c r="A545" s="61" t="str">
        <f>'5. Données salariales brutes'!A545</f>
        <v>ED-EST-01 Colombie-Britannique (EE 7)</v>
      </c>
      <c r="B545" s="130" t="str" cm="1">
        <f t="array" ref="B545">_xlfn.TEXTJOIN(", ", TRUE, _xlfn._xlws.FILTER('5. Données salariales brutes'!$A$2:$A$1297, ('5. Données salariales brutes'!$C$2:$C$1297 &lt; '5. Données salariales brutes'!D545) * ('5. Données salariales brutes'!$C$2:$C$1297 &gt;= '5. Données salariales brutes'!C545) * ('5. Données salariales brutes'!$A$2:$A$1297 &lt;&gt; '5. Données salariales brutes'!A545), "No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c r="C545" s="129" t="str" cm="1">
        <f t="array" ref="C545">_xlfn.TEXTJOIN(", ",TRUE,_xlfn._xlws.FILTER('5. Données salariales brutes'!$A$2:$A$1297,('5. Données salariales brutes'!$C$2:$C$1297 &gt;'5. Données salariales brutes'!E545)*('5. Données salariales brutes'!$C$2:$C$1297 &lt;'5. Données salariales brutes'!C545),"No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GL-PRW-00, GS-04, HS-HDO-03, HS-PHS-03, LI-5, PY-04, SC-1 (utilisation de matériel et métier spécialisés), SR-W (Groupe salarial 9) APC-5, SR-W (Groupe salarial 9) APD-6, ST-COR-1, TI-02</v>
      </c>
    </row>
    <row r="546" spans="1:3" ht="270" x14ac:dyDescent="0.25">
      <c r="A546" s="61" t="str">
        <f>'5. Données salariales brutes'!A546</f>
        <v>ED-EST-01 Colombie-Britannique (EE 8)</v>
      </c>
      <c r="B546" s="130" t="str" cm="1">
        <f t="array" ref="B546">_xlfn.TEXTJOIN(", ", TRUE, _xlfn._xlws.FILTER('5. Données salariales brutes'!$A$2:$A$1297, ('5. Données salariales brutes'!$C$2:$C$1297 &lt; '5. Données salariales brutes'!D546) * ('5. Données salariales brutes'!$C$2:$C$1297 &gt;= '5. Données salariales brutes'!C546) * ('5. Données salariales brutes'!$A$2:$A$1297 &lt;&gt; '5. Données salariales brutes'!A546),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ED-EST-02 Colombie-Britannique (EE 7), ED-EST-03 Colombie-Britannique (EE 4), ED-EST-04 Colombie-Britannique (EE 2), ED-EST-04 Colombie-Britannique (EE 3),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546" s="129" t="str" cm="1">
        <f t="array" ref="C546">_xlfn.TEXTJOIN(", ",TRUE,_xlfn._xlws.FILTER('5. Données salariales brutes'!$A$2:$A$1297,('5. Données salariales brutes'!$C$2:$C$1297 &gt;'5. Données salariales brutes'!E546)*('5. Données salariales brutes'!$C$2:$C$1297 &lt;'5. Données salariales brutes'!C546),"No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ED-LAT-01 (EE 7), ED-LAT-02 (EE 3), ED-LAT-03 (EE 1), ED-LAT-03 (EE 2), EG-01, GL-AMW-6, GL-ELE -8, GL-GHW-3, GL-GHW-4, GL-MAM-5, GL-MAN-4,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547" spans="1:3" ht="180" x14ac:dyDescent="0.25">
      <c r="A547" s="61" t="str">
        <f>'5. Données salariales brutes'!A547</f>
        <v>ED-EST-02 Colombie-Britannique (EE 1)</v>
      </c>
      <c r="B547" s="130" t="str" cm="1">
        <f t="array" ref="B547">_xlfn.TEXTJOIN(", ", TRUE, _xlfn._xlws.FILTER('5. Données salariales brutes'!$A$2:$A$1297, ('5. Données salariales brutes'!$C$2:$C$1297 &lt; '5. Données salariales brutes'!D547) * ('5. Données salariales brutes'!$C$2:$C$1297 &gt;= '5. Données salariales brutes'!C547) * ('5. Données salariales brutes'!$A$2:$A$1297 &lt;&gt; '5. Données salariales brutes'!A547), "No matches"))</f>
        <v>CM-04, CR-03, DA-CON-3, DA-PRO-3, ED-EST-01 Maritimes (EE 7), ED-EST-02 Maritimes (EE 5), ED-EST-02 Maritimes (EE 6), ED-EST-03 Maritimes (EE 3), ED-EST-01 Québec (EE 4),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2), ED-LAT-01 (EE 2), EU-TEA (Maritimes), EU-TEA (Québec), EU-TEA (Ontario), EU-TEA (Manitoba), EU-TEA (Saskatchewan), EU-TEA (Alberta), EU-TEA (Colombie-Britannique), GL-AMW-1, GL-AMW-2, GL-ELE -3, GL-ELE -4, GL-MDO-2, GL-MOC-1, HS-HDO-01, LI-3, SR-W (Groupe salarial 9) APD-4, ST-OCE-3, ST-SCY-1</v>
      </c>
      <c r="C547" s="129" t="str" cm="1">
        <f t="array" ref="C547">_xlfn.TEXTJOIN(", ",TRUE,_xlfn._xlws.FILTER('5. Données salariales brutes'!$A$2:$A$1297,('5. Données salariales brutes'!$C$2:$C$1297 &gt;'5. Données salariales brutes'!E547)*('5. Données salariales brutes'!$C$2:$C$1297 &lt;'5. Données salariales brutes'!C547),"No matches"))</f>
        <v>DA-PRO-2, 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ED-EST-02 Saskatchewan (EE 2), ED-EST-01 Alberta (EE 5), ED-EST-02 Alberta (EE 2), ED-EST-01 Colombie-Britannique (EE 2), ED-LAT-01 (EE 1), EG-02 employé‑e‑s dont le traitement est protégé, GL-ELE -1, GL-ELE -2, GL-MDO-1, HS-PHS-01, LI-1, LI-2, OE-MEO-4, PY-02, SR-W (Groupe salarial 9) APC-3, ST-OCE-2, ST-STN-1, ST-STN-2</v>
      </c>
    </row>
    <row r="548" spans="1:3" ht="180" x14ac:dyDescent="0.25">
      <c r="A548" s="61" t="str">
        <f>'5. Données salariales brutes'!A548</f>
        <v>ED-EST-02 Colombie-Britannique (EE 2)</v>
      </c>
      <c r="B548" s="130" t="str" cm="1">
        <f t="array" ref="B548">_xlfn.TEXTJOIN(", ", TRUE, _xlfn._xlws.FILTER('5. Données salariales brutes'!$A$2:$A$1297, ('5. Données salariales brutes'!$C$2:$C$1297 &lt; '5. Données salariales brutes'!D548) * ('5. Données salariales brutes'!$C$2:$C$1297 &gt;= '5. Données salariales brutes'!C548) * ('5. Données salariales brutes'!$A$2:$A$1297 &lt;&gt; '5. Données salariales brutes'!A548),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3), ED-LAT-01 (EE 3), GL-AMW-2, GL-AMW-3, GL-ELE -4, GL-ELE -5, GL-MAN-1, GL-MAN-2, GL-MDO-3, GL-MDO-4, GL-MOC-1, GL-MOC-2, GS-03, GT-01, HS-PHS-02, LI-4, PY-03, SR-W (Groupe salarial 9) APC-4, SR-W (Groupe salarial 9) APD-5, ST-OCE-3, ST-SCY-2</v>
      </c>
      <c r="C548" s="129" t="str" cm="1">
        <f t="array" ref="C548">_xlfn.TEXTJOIN(", ",TRUE,_xlfn._xlws.FILTER('5. Données salariales brutes'!$A$2:$A$1297,('5. Données salariales brutes'!$C$2:$C$1297 &gt;'5. Données salariales brutes'!E548)*('5. Données salariales brutes'!$C$2:$C$1297 &lt;'5. Données salariales brutes'!C548),"No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EU-TEA (Maritimes), EU-TEA (Québec), EU-TEA (Ontario), EU-TEA (Manitoba), EU-TEA (Saskatchewan), EU-TEA (Alberta), EU-TEA (Colombie-Britannique), GL-AMW-1, GL-ELE -2, GL-ELE -3, GL-MDO-1, GL-MDO-2, HS-HDO-01, LI-2, LI-3, SR-W (Groupe salarial 9) APD-4, ST-SCY-1</v>
      </c>
    </row>
    <row r="549" spans="1:3" ht="180" x14ac:dyDescent="0.25">
      <c r="A549" s="61" t="str">
        <f>'5. Données salariales brutes'!A549</f>
        <v>ED-EST-02 Colombie-Britannique (EE 3)</v>
      </c>
      <c r="B549" s="130" t="str" cm="1">
        <f t="array" ref="B549">_xlfn.TEXTJOIN(", ", TRUE, _xlfn._xlws.FILTER('5. Données salariales brutes'!$A$2:$A$1297, ('5. Données salariales brutes'!$C$2:$C$1297 &lt; '5. Données salariales brutes'!D549) * ('5. Données salariales brutes'!$C$2:$C$1297 &gt;= '5. Données salariales brutes'!C549) * ('5. Données salariales brutes'!$A$2:$A$1297 &lt;&gt; '5. Données salariales brutes'!A549), "No matches"))</f>
        <v>CM-05, CR-04,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ED-LAT-02 (EE 1), GL-AMW-00, GL-AMW-3, GL-AMW-4, GL-ELE -5, GL-ELE -6, GL-MAN-2, GL-MAN-3, GL-MDO-4, GL-MOC-3, GL-MOC-4, GS-04, HS-HDO-02, LI-4, OE-MEO-5, PY-04, SR-W (Groupe salarial 1), ST-COR-1, ST-SCY-3, TI-01</v>
      </c>
      <c r="C549" s="129" t="str" cm="1">
        <f t="array" ref="C549">_xlfn.TEXTJOIN(", ",TRUE,_xlfn._xlws.FILTER('5. Données salariales brutes'!$A$2:$A$1297,('5. Données salariales brutes'!$C$2:$C$1297 &gt;'5. Données salariales brutes'!E549)*('5. Données salariales brutes'!$C$2:$C$1297 &lt;'5. Données salariales brutes'!C549),"No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GS-03, GT-01, HS-PHS-02, LI-3, PY-03, SR-W (Groupe salarial 9) APC-4, SR-W (Groupe salarial 9) APD-5, ST-OCE-3, ST-SCY-2</v>
      </c>
    </row>
    <row r="550" spans="1:3" ht="180" x14ac:dyDescent="0.25">
      <c r="A550" s="61" t="str">
        <f>'5. Données salariales brutes'!A550</f>
        <v>ED-EST-02 Colombie-Britannique (EE 4)</v>
      </c>
      <c r="B550" s="130" t="str" cm="1">
        <f t="array" ref="B550">_xlfn.TEXTJOIN(", ", TRUE, _xlfn._xlws.FILTER('5. Données salariales brutes'!$A$2:$A$1297, ('5. Données salariales brutes'!$C$2:$C$1297 &lt; '5. Données salariales brutes'!D550) * ('5. Données salariales brutes'!$C$2:$C$1297 &gt;= '5. Données salariales brutes'!C550) * ('5. Données salariales brutes'!$A$2:$A$1297 &lt;&gt; '5. Données salariales brutes'!A550), "No matches"))</f>
        <v>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ED-LAT-03 (EE 1), EL-01, EU-PEI-1, GL-AMW-5, GL-ELE -7, GL-MAN-3, GL-MAN-4, GL-MDO-5, GL-MDO-6, GL-MOC-4, GL-MOC-5, GL-PRW-00, GS-04, HS-HDO-03, HS-PHS-03, LI-5, PY-04, SC-1 (utilisation de matériel et métier spécialisés), SR-W (Groupe salarial 9) APC-5, SR-W (Groupe salarial 9) APD-6, ST-COR-1, TI-02</v>
      </c>
      <c r="C550" s="129" t="str" cm="1">
        <f t="array" ref="C550">_xlfn.TEXTJOIN(", ",TRUE,_xlfn._xlws.FILTER('5. Données salariales brutes'!$A$2:$A$1297,('5. Données salariales brutes'!$C$2:$C$1297 &gt;'5. Données salariales brutes'!E550)*('5. Données salariales brutes'!$C$2:$C$1297 &lt;'5. Données salariales brutes'!C550),"No matches"))</f>
        <v>CM-05, CR-04,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GL-ELE -6, GL-MAN-2, GL-MDO-4, GL-MOC-2, GL-MOC-3, GS-03, GT-01, HS-HDO-02, LI-4, OE-MEO-5, SR-W (Groupe salarial 1), SR-W (Groupe salarial 9) APC-4, SR-W (Groupe salarial 9) APD-5, ST-SCY-2, ST-SCY-3, TI-01</v>
      </c>
    </row>
    <row r="551" spans="1:3" ht="225" x14ac:dyDescent="0.25">
      <c r="A551" s="61" t="str">
        <f>'5. Données salariales brutes'!A551</f>
        <v>ED-EST-02 Colombie-Britannique (EE 5)</v>
      </c>
      <c r="B551" s="130" t="str" cm="1">
        <f t="array" ref="B551">_xlfn.TEXTJOIN(", ", TRUE, _xlfn._xlws.FILTER('5. Données salariales brutes'!$A$2:$A$1297, ('5. Données salariales brutes'!$C$2:$C$1297 &lt; '5. Données salariales brutes'!D551) * ('5. Données salariales brutes'!$C$2:$C$1297 &gt;= '5. Données salariales brutes'!C551) * ('5. Données salariales brutes'!$A$2:$A$1297 &lt;&gt; '5. Données salariales brutes'!A551), "No matches"))</f>
        <v>CR-05,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ED-LAT-01 (EE 6), ED-LAT-01 (EE 7), ED-LAT-02 (EE 3), ED-LAT-02 (EE 4), ED-LAT-03 (EE 2), ED-LAT-04 (EE 1), EG-01, GL-AMW-6, GL-AMW-7, GL-ELE -8, GL-GHW-3, GL-GHW-4, GL-MAM-5, GL-MAN-5, GL-MDO-6, GL-MDO-7, GL-MOC-5, GL-MOC-6, GL-MST-00, GL-PRW-00, GL-PRW-5, GT-02, HP-01, HS-HDO-04, HS-PHS-04, OM-01, PI-01-CGC, PY-05, SC-1 (service du pont et service de la chambre des machines), SC-2 (service du pont et service de la chambre des machines), SC-STD-1, SC-STD-2, SC-2 (utilisation de matériel et métier spécialisés), SR-W (Groupe salarial 9) APD-7, ST-SCY-4, TI-02, WP-01</v>
      </c>
      <c r="C551" s="129" t="str" cm="1">
        <f t="array" ref="C551">_xlfn.TEXTJOIN(", ",TRUE,_xlfn._xlws.FILTER('5. Données salariales brutes'!$A$2:$A$1297,('5. Données salariales brutes'!$C$2:$C$1297 &gt;'5. Données salariales brutes'!E551)*('5. Données salariales brutes'!$C$2:$C$1297 &lt;'5. Données salariales brutes'!C551),"No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ED-EST-02 Alberta (EE 6), ED-EST-03 Alberta (EE 3), ED-EST-01 Colombie-Britannique (EE 6), ED-EST-02 Colombie-Britannique (EE 4), ED-EST-03 Colombie-Britannique (EE 2), ED-LAT-01 (EE 4), ED-LAT-01 (EE 5), ED-LAT-02 (EE 2), ED-LAT-03 (EE 1), EL-01, EU-PEI-1, GL-AMW-4, GL-AMW-5, GL-ELE -6, GL-ELE -7, GL-MAN-3, GL-MAN-4, GL-MDO-5, GL-MOC-3, GL-MOC-4, GS-04, HS-HDO-03, HS-PHS-03, LI-5, OE-MEO-5, PY-04, SC-1 (utilisation de matériel et métier spécialisés), SR-W (Groupe salarial 1), SR-W (Groupe salarial 9) APC-5, SR-W (Groupe salarial 9) APD-6, ST-COR-1, ST-SCY-3, TI-01</v>
      </c>
    </row>
    <row r="552" spans="1:3" ht="285" x14ac:dyDescent="0.25">
      <c r="A552" s="61" t="str">
        <f>'5. Données salariales brutes'!A552</f>
        <v>ED-EST-02 Colombie-Britannique (EE 6)</v>
      </c>
      <c r="B552" s="130" t="str" cm="1">
        <f t="array" ref="B552">_xlfn.TEXTJOIN(", ", TRUE, _xlfn._xlws.FILTER('5. Données salariales brutes'!$A$2:$A$1297, ('5. Données salariales brutes'!$C$2:$C$1297 &lt; '5. Données salariales brutes'!D552) * ('5. Données salariales brutes'!$C$2:$C$1297 &gt;= '5. Données salariales brutes'!C552) * ('5. Données salariales brutes'!$A$2:$A$1297 &lt;&gt; '5. Données salariales brutes'!A552),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c r="C552" s="129" t="str" cm="1">
        <f t="array" ref="C552">_xlfn.TEXTJOIN(", ",TRUE,_xlfn._xlws.FILTER('5. Données salariales brutes'!$A$2:$A$1297,('5. Données salariales brutes'!$C$2:$C$1297 &gt;'5. Données salariales brutes'!E552)*('5. Données salariales brutes'!$C$2:$C$1297 &lt;'5. Données salariales brutes'!C552),"No matches"))</f>
        <v>DA-PRO-4, DD-03, ED-EST-01 (EE 3), ED-EST-02 (EE 1) , ED-EST-02 Maritimes (EE 9), ED-EST-03 Maritimes (EE 6), ED-EST-03 Maritimes (EE 7), ED-EST-04 Maritimes (EE 2),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 WP-01</v>
      </c>
    </row>
    <row r="553" spans="1:3" ht="270" x14ac:dyDescent="0.25">
      <c r="A553" s="61" t="str">
        <f>'5. Données salariales brutes'!A553</f>
        <v>ED-EST-02 Colombie-Britannique (EE 7)</v>
      </c>
      <c r="B553" s="130" t="str" cm="1">
        <f t="array" ref="B553">_xlfn.TEXTJOIN(", ", TRUE, _xlfn._xlws.FILTER('5. Données salariales brutes'!$A$2:$A$1297, ('5. Données salariales brutes'!$C$2:$C$1297 &lt; '5. Données salariales brutes'!D553) * ('5. Données salariales brutes'!$C$2:$C$1297 &gt;= '5. Données salariales brutes'!C553) * ('5. Données salariales brutes'!$A$2:$A$1297 &lt;&gt; '5. Données salariales brutes'!A553), "No matches"))</f>
        <v>AR-01, CM-06, DA-CON-5, DA-PRO-5, DD-04, EC-01, ED-EST-01 (EE 4), ED-EST-01 (EE 5), ED-EST-02 (EE 3) , ED-EST-02 (EE 4), ED-EST-03 (EE 1), ED-EST-03 (EE 2), ED-EST-03 Maritimes (EE 9), ED-EST-04 Maritimes (EE 5),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GS-05, GS-06, HP-02, HS-HDO-05, LI-7, MA-01, PG-01, PI-02-CGC, PY-06, RO-01, SC-4 (service du pont et service de la chambre des machines), SC-STD-4, SC-3 (utilisation de matériel et métier spécialisés), SR-W (Groupe salarial 2), SR-W (Groupe salarial 3), SR-W (Groupe salarial 9) APC-6, SR-W (Groupe salarial 9) APD-8, TI-03</v>
      </c>
      <c r="C553" s="129" t="str" cm="1">
        <f t="array" ref="C553">_xlfn.TEXTJOIN(", ",TRUE,_xlfn._xlws.FILTER('5. Données salariales brutes'!$A$2:$A$1297,('5. Données salariales brutes'!$C$2:$C$1297 &gt;'5. Données salariales brutes'!E553)*('5. Données salariales brutes'!$C$2:$C$1297 &lt;'5. Données salariales brutes'!C553),"No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GL-MAM-6, GL-MAN-5, GL-MAN-6, GL-MDO-6,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row>
    <row r="554" spans="1:3" ht="285" x14ac:dyDescent="0.25">
      <c r="A554" s="61" t="str">
        <f>'5. Données salariales brutes'!A554</f>
        <v>ED-EST-02 Colombie-Britannique (EE 8)</v>
      </c>
      <c r="B554" s="130" t="str" cm="1">
        <f t="array" ref="B554">_xlfn.TEXTJOIN(", ", TRUE, _xlfn._xlws.FILTER('5. Données salariales brutes'!$A$2:$A$1297, ('5. Données salariales brutes'!$C$2:$C$1297 &lt; '5. Données salariales brutes'!D554) * ('5. Données salariales brutes'!$C$2:$C$1297 &gt;= '5. Données salariales brutes'!C554) * ('5. Données salariales brutes'!$A$2:$A$1297 &lt;&gt; '5. Données salariales brutes'!A554), "No matches"))</f>
        <v>AR-01, AS-02, CM-07, CO-DEV/PER, DA-CON-5, DA-CON-6, EC-01, ED-EST-01 (EE 5), ED-EST-02 (EE 4), ED-EST-03 (EE 2), ED-EST-04 Maritimes (EE 5), ED-EST-04 Maritimes (EE 6), ED-EST-05 Maritimes (EE 3),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c r="C554" s="129" t="str" cm="1">
        <f t="array" ref="C554">_xlfn.TEXTJOIN(", ",TRUE,_xlfn._xlws.FILTER('5. Données salariales brutes'!$A$2:$A$1297,('5. Données salariales brutes'!$C$2:$C$1297 &gt;'5. Données salariales brutes'!E554)*('5. Données salariales brutes'!$C$2:$C$1297 &lt;'5. Données salariales brutes'!C554),"No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ED-EST-04 Colombie-Britannique (EE 3), ED-EST-05 Colombie-Britannique (EE 1), ED-LAT-01 (EE 7), ED-LAT-01 (EE 8), ED-LAT-02 (EE 4), ED-LAT-02 (EE 5), ED-LAT-03 (EE 3), ED-LAT-03 (EE 4), ED-LAT-04 (EE 1), ED-LAT-04 (EE 2), EG-01, GL-AIM-00, GL-AMW-7, GL-AMW-8, GL-ELE -9, GL-ELE -10, GL-GHW-4,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APD-8</v>
      </c>
    </row>
    <row r="555" spans="1:3" ht="300" x14ac:dyDescent="0.25">
      <c r="A555" s="61" t="str">
        <f>'5. Données salariales brutes'!A555</f>
        <v>ED-EST-02 Colombie-Britannique (EE 9)</v>
      </c>
      <c r="B555" s="130" t="str" cm="1">
        <f t="array" ref="B555">_xlfn.TEXTJOIN(", ", TRUE, _xlfn._xlws.FILTER('5. Données salariales brutes'!$A$2:$A$1297, ('5. Données salariales brutes'!$C$2:$C$1297 &lt; '5. Données salariales brutes'!D555) * ('5. Données salariales brutes'!$C$2:$C$1297 &gt;= '5. Données salariales brutes'!C555) * ('5. Données salariales brutes'!$A$2:$A$1297 &lt;&gt; '5. Données salariales brutes'!A555),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ED-EST-03 Colombie-Britannique(EE 6), ED-EST-04 Colombie-Britannique (EE 4),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555" s="129" t="str" cm="1">
        <f t="array" ref="C555">_xlfn.TEXTJOIN(", ",TRUE,_xlfn._xlws.FILTER('5. Données salariales brutes'!$A$2:$A$1297,('5. Données salariales brutes'!$C$2:$C$1297 &gt;'5. Données salariales brutes'!E555)*('5. Données salariales brutes'!$C$2:$C$1297 &lt;'5. Données salariales brutes'!C555),"No matches"))</f>
        <v>AR-01, AS-02, DA-CON-5, DA-PRO-5, DD-04, EC-01, ED-EST-01 (EE 5), ED-EST-02 (EE 3) , ED-EST-02 (EE 4), ED-EST-03 (EE 2), ED-EST-03 Maritimes (EE 9), ED-EST-04 Maritimes (EE 5), ED-EST-05 Maritimes (EE 3), ED-EST-06 Maritimes (EE 2), ED-EST-01 Québec (EE 9), ED-EST-01 Québec (EE 10), ED-EST-02 Québec (EE 9), ED-EST-02 Québec (EE 10),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556" spans="1:3" ht="180" x14ac:dyDescent="0.25">
      <c r="A556" s="61" t="str">
        <f>'5. Données salariales brutes'!A556</f>
        <v>ED-EST-03 Colombie-Britannique (EE 1)</v>
      </c>
      <c r="B556" s="130" t="str" cm="1">
        <f t="array" ref="B556">_xlfn.TEXTJOIN(", ", TRUE, _xlfn._xlws.FILTER('5. Données salariales brutes'!$A$2:$A$1297, ('5. Données salariales brutes'!$C$2:$C$1297 &lt; '5. Données salariales brutes'!D556) * ('5. Données salariales brutes'!$C$2:$C$1297 &gt;= '5. Données salariales brutes'!C556) * ('5. Données salariales brutes'!$A$2:$A$1297 &lt;&gt; '5. Données salariales brutes'!A556), "No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3), ED-EST-02 Manitoba (EE 6), ED-EST-02 Manitoba (EE 7), ED-EST-03 Manitoba (EE 3), ED-EST-02 Saskatchewan (EE 6), ED-EST-03 Saskatchewan (EE 4), ED-EST-01 Alberta (EE 8), ED-EST-02 Alberta (EE 5), ED-EST-03 Alberta (EE 2), ED-EST-03 Alberta (EE 3), ED-EST-01 Colombie-Britannique (EE 6), ED-EST-02 Colombie-Britannique (EE 4), ED-EST-03 Colombie-Britannique (EE 2), ED-LAT-01 (EE 4), ED-LAT-01 (EE 5), ED-LAT-02 (EE 1), ED-LAT-02 (EE 2), EL-01, EU-PEI-1, GL-AMW-00, GL-AMW-4, GL-AMW-5, GL-ELE -6, GL-ELE -7, GL-MAN-3, GL-MDO-5, GL-MOC-3, GL-MOC-4, GS-04, HS-HDO-02, HS-PHS-03, LI-5, OE-MEO-5, PY-04, SR-W (Groupe salarial 1), SR-W (Groupe salarial 9) APD-6, ST-COR-1, ST-SCY-3, TI-01</v>
      </c>
      <c r="C556" s="129" t="str" cm="1">
        <f t="array" ref="C556">_xlfn.TEXTJOIN(", ",TRUE,_xlfn._xlws.FILTER('5. Données salariales brutes'!$A$2:$A$1297,('5. Données salariales brutes'!$C$2:$C$1297 &gt;'5. Données salariales brutes'!E556)*('5. Données salariales brutes'!$C$2:$C$1297 &lt;'5. Données salariales brutes'!C556),"No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ED-LAT-01 (EE 3), GL-AMW-2, GL-AMW-3, GL-ELE -4, GL-ELE -5, GL-MAN-1, GL-MAN-2, GL-MDO-3, GL-MDO-4, GL-MOC-1, GL-MOC-2, GS-03, GT-01, HS-PHS-02, LI-4, PY-03, SR-W (Groupe salarial 9) APC-4, SR-W (Groupe salarial 9) APD-5, ST-OCE-3, ST-SCY-2</v>
      </c>
    </row>
    <row r="557" spans="1:3" ht="225" x14ac:dyDescent="0.25">
      <c r="A557" s="61" t="str">
        <f>'5. Données salariales brutes'!A557</f>
        <v>ED-EST-03 Colombie-Britannique (EE 2)</v>
      </c>
      <c r="B557" s="130" t="str" cm="1">
        <f t="array" ref="B557">_xlfn.TEXTJOIN(", ", TRUE, _xlfn._xlws.FILTER('5. Données salariales brutes'!$A$2:$A$1297, ('5. Données salariales brutes'!$C$2:$C$1297 &lt; '5. Données salariales brutes'!D557) * ('5. Données salariales brutes'!$C$2:$C$1297 &gt;= '5. Données salariales brutes'!C557) * ('5. Données salariales brutes'!$A$2:$A$1297 &lt;&gt; '5. Données salariales brutes'!A557), "No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1), ED-LAT-03 (EE 2), EU-PEI-1, GL-AMW-6, GL-ELE -8, GL-GHW-3, GL-MAM-5, GL-MAN-4, GL-MAN-5, GL-MDO-6,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c r="C557" s="129" t="str" cm="1">
        <f t="array" ref="C557">_xlfn.TEXTJOIN(", ",TRUE,_xlfn._xlws.FILTER('5. Données salariales brutes'!$A$2:$A$1297,('5. Données salariales brutes'!$C$2:$C$1297 &gt;'5. Données salariales brutes'!E557)*('5. Données salariales brutes'!$C$2:$C$1297 &lt;'5. Données salariales brutes'!C557),"No matches"))</f>
        <v>CM-05, CR-04, ED-EST-01 (EE 2), ED-EST-02 Maritimes (EE 8), ED-EST-03 Maritimes (EE 5),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GL-ELE -7, GL-MAN-3, GL-MDO-5, GL-MOC-3, GL-MOC-4, GS-04, HS-HDO-02, HS-PHS-03, LI-5, OE-MEO-5, PY-04, SR-W (Groupe salarial 1), SR-W (Groupe salarial 9) APD-6, ST-COR-1, ST-SCY-3, TI-01</v>
      </c>
    </row>
    <row r="558" spans="1:3" ht="255" x14ac:dyDescent="0.25">
      <c r="A558" s="61" t="str">
        <f>'5. Données salariales brutes'!A558</f>
        <v>ED-EST-03 Colombie-Britannique (EE 3)</v>
      </c>
      <c r="B558" s="130" t="str" cm="1">
        <f t="array" ref="B558">_xlfn.TEXTJOIN(", ", TRUE, _xlfn._xlws.FILTER('5. Données salariales brutes'!$A$2:$A$1297, ('5. Données salariales brutes'!$C$2:$C$1297 &lt; '5. Données salariales brutes'!D558) * ('5. Données salariales brutes'!$C$2:$C$1297 &gt;= '5. Données salariales brutes'!C558) * ('5. Données salariales brutes'!$A$2:$A$1297 &lt;&gt; '5. Données salariales brutes'!A558),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GL-MOC-6, GL-MOC-7, GL-MST-00, GL-MST-9, GL-PCF-00, GL-PRW-6, GL-PRW-7, GL-WOW-00, GS-05, GT-02, HS-HDO-04, HS-PHS-04, IS-01 , LI-6, MA-01, PG-01, PI-01-CGC, PM-01 , PY-05, SC-3 (service du pont et service de la chambre des machines), SC-STD-3, SC-3 (utilisation de matériel et métier spécialisés), SR-W (Groupe salarial 2), SR-W (Groupe salarial 9) APC-6, SR-W (Groupe salarial 9) APD-7</v>
      </c>
      <c r="C558" s="129" t="str" cm="1">
        <f t="array" ref="C558">_xlfn.TEXTJOIN(", ",TRUE,_xlfn._xlws.FILTER('5. Données salariales brutes'!$A$2:$A$1297,('5. Données salariales brutes'!$C$2:$C$1297 &gt;'5. Données salariales brutes'!E558)*('5. Données salariales brutes'!$C$2:$C$1297 &lt;'5. Données salariales brutes'!C558),"No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GL-MAM-5, GL-MAN-4, GL-MAN-5, GL-MDO-5, GL-MDO-6, GL-MOC-5, GL-PRW-00, GL-PRW-5, HP-01, HS-HDO-03,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559" spans="1:3" ht="285" x14ac:dyDescent="0.25">
      <c r="A559" s="61" t="str">
        <f>'5. Données salariales brutes'!A559</f>
        <v>ED-EST-03 Colombie-Britannique (EE 4)</v>
      </c>
      <c r="B559" s="130" t="str" cm="1">
        <f t="array" ref="B559">_xlfn.TEXTJOIN(", ", TRUE, _xlfn._xlws.FILTER('5. Données salariales brutes'!$A$2:$A$1297, ('5. Données salariales brutes'!$C$2:$C$1297 &lt; '5. Données salariales brutes'!D559) * ('5. Données salariales brutes'!$C$2:$C$1297 &gt;= '5. Données salariales brutes'!C559) * ('5. Données salariales brutes'!$A$2:$A$1297 &lt;&gt; '5. Données salariales brutes'!A559),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ED-LAT-02 (EE 5),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SR-W (Groupe salarial 3), SR-W (Groupe salarial 9) APD-8, TI-03, TR-01</v>
      </c>
      <c r="C559" s="129" t="str" cm="1">
        <f t="array" ref="C559">_xlfn.TEXTJOIN(", ",TRUE,_xlfn._xlws.FILTER('5. Données salariales brutes'!$A$2:$A$1297,('5. Données salariales brutes'!$C$2:$C$1297 &gt;'5. Données salariales brutes'!E559)*('5. Données salariales brutes'!$C$2:$C$1297 &lt;'5. Données salariales brutes'!C559),"No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560" spans="1:3" ht="285" x14ac:dyDescent="0.25">
      <c r="A560" s="61" t="str">
        <f>'5. Données salariales brutes'!A560</f>
        <v>ED-EST-03 Colombie-Britannique (EE 5)</v>
      </c>
      <c r="B560" s="130" t="str" cm="1">
        <f t="array" ref="B560">_xlfn.TEXTJOIN(", ", TRUE, _xlfn._xlws.FILTER('5. Données salariales brutes'!$A$2:$A$1297, ('5. Données salariales brutes'!$C$2:$C$1297 &lt; '5. Données salariales brutes'!D560) * ('5. Données salariales brutes'!$C$2:$C$1297 &gt;= '5. Données salariales brutes'!C560) * ('5. Données salariales brutes'!$A$2:$A$1297 &lt;&gt; '5. Données salariales brutes'!A560),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GL-MOC-9, GL-MOC-10, GL-MST-12, GL-PCF-7, GL-PIP-00, GL-PRW-8,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TR-01</v>
      </c>
      <c r="C560" s="129" t="str" cm="1">
        <f t="array" ref="C560">_xlfn.TEXTJOIN(", ",TRUE,_xlfn._xlws.FILTER('5. Données salariales brutes'!$A$2:$A$1297,('5. Données salariales brutes'!$C$2:$C$1297 &gt;'5. Données salariales brutes'!E560)*('5. Données salariales brutes'!$C$2:$C$1297 &lt;'5. Données salariales brutes'!C560),"No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GL-PCF-00, GL-PCF-6, GL-PRW-7,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561" spans="1:3" ht="345" x14ac:dyDescent="0.25">
      <c r="A561" s="61" t="str">
        <f>'5. Données salariales brutes'!A561</f>
        <v>ED-EST-03 Colombie-Britannique(EE 6)</v>
      </c>
      <c r="B561" s="130" t="str" cm="1">
        <f t="array" ref="B561">_xlfn.TEXTJOIN(", ", TRUE, _xlfn._xlws.FILTER('5. Données salariales brutes'!$A$2:$A$1297, ('5. Données salariales brutes'!$C$2:$C$1297 &lt; '5. Données salariales brutes'!D561) * ('5. Données salariales brutes'!$C$2:$C$1297 &gt;= '5. Données salariales brutes'!C561) * ('5. Données salariales brutes'!$A$2:$A$1297 &lt;&gt; '5. Données salariales brutes'!A561),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c r="C561" s="129" t="str" cm="1">
        <f t="array" ref="C561">_xlfn.TEXTJOIN(", ",TRUE,_xlfn._xlws.FILTER('5. Données salariales brutes'!$A$2:$A$1297,('5. Données salariales brutes'!$C$2:$C$1297 &gt;'5. Données salariales brutes'!E561)*('5. Données salariales brutes'!$C$2:$C$1297 &lt;'5. Données salariales brutes'!C561),"No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562" spans="1:3" ht="315" x14ac:dyDescent="0.25">
      <c r="A562" s="61" t="str">
        <f>'5. Données salariales brutes'!A562</f>
        <v>ED-EST-03 Colombie-Britannique (EE 7)</v>
      </c>
      <c r="B562" s="130" t="str" cm="1">
        <f t="array" ref="B562">_xlfn.TEXTJOIN(", ", TRUE, _xlfn._xlws.FILTER('5. Données salariales brutes'!$A$2:$A$1297, ('5. Données salariales brutes'!$C$2:$C$1297 &lt; '5. Données salariales brutes'!D562) * ('5. Données salariales brutes'!$C$2:$C$1297 &gt;= '5. Données salariales brutes'!C562) * ('5. Données salariales brutes'!$A$2:$A$1297 &lt;&gt; '5. Données salariales brutes'!A562), "No matches"))</f>
        <v>AG-01, BI-01, CH-01, CR-07, DD-06, ED-EST-01 (EE 8), ED-EST-02 (EE 7) ,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GL-MOC-11, GL-MOC-12, GL-MST-14, GL-PCF-9, GL-PCF-10, GL-PIP-10, GL-PRW-11, GL-SMW-8, GL-VHE-9,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562" s="129" t="str" cm="1">
        <f t="array" ref="C562">_xlfn.TEXTJOIN(", ",TRUE,_xlfn._xlws.FILTER('5. Données salariales brutes'!$A$2:$A$1297,('5. Données salariales brutes'!$C$2:$C$1297 &gt;'5. Données salariales brutes'!E562)*('5. Données salariales brutes'!$C$2:$C$1297 &lt;'5. Données salariales brutes'!C562),"No matches"))</f>
        <v>AS-03, CM-07, CR-06, DA-CON-6, DA-PRO-6, DD-05, DS-1, EC-02, ED-EST-01 (EE 6), ED-EST-01 (EE 7) , ED-EST-02 (EE 5) , ED-EST-02 (EE 6) , ED-EST-03 (EE 3), ED-EST-03 (EE 4),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563" spans="1:3" ht="285" x14ac:dyDescent="0.25">
      <c r="A563" s="61" t="str">
        <f>'5. Données salariales brutes'!A563</f>
        <v>ED-EST-03 Colombie-Britannique (EE 8)</v>
      </c>
      <c r="B563" s="130" t="str" cm="1">
        <f t="array" ref="B563">_xlfn.TEXTJOIN(", ", TRUE, _xlfn._xlws.FILTER('5. Données salariales brutes'!$A$2:$A$1297, ('5. Données salariales brutes'!$C$2:$C$1297 &lt; '5. Données salariales brutes'!D563) * ('5. Données salariales brutes'!$C$2:$C$1297 &gt;= '5. Données salariales brutes'!C563) * ('5. Données salariales brutes'!$A$2:$A$1297 &lt;&gt; '5. Données salariales brutes'!A563),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9), ED-LAT-03 (EE 10), ED-LAT-04 (EE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(utilisation de matériel et métier spécialisés), SO-FLP-01, SR-E (Groupe salarial 3 MDO-4), SR-E (APA), SR-E (APB), SR-W (Groupe salarial 6), SR-W (Groupe salarial 7), SW-SCW-01</v>
      </c>
      <c r="C563" s="129" t="str" cm="1">
        <f t="array" ref="C563">_xlfn.TEXTJOIN(", ",TRUE,_xlfn._xlws.FILTER('5. Données salariales brutes'!$A$2:$A$1297,('5. Données salariales brutes'!$C$2:$C$1297 &gt;'5. Données salariales brutes'!E563)*('5. Données salariales brutes'!$C$2:$C$1297 &lt;'5. Données salariales brutes'!C563),"No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ED-LAT-04 (EE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564" spans="1:3" ht="270" x14ac:dyDescent="0.25">
      <c r="A564" s="61" t="str">
        <f>'5. Données salariales brutes'!A564</f>
        <v>ED-EST-03 Colombie-Britannique (EE 9)</v>
      </c>
      <c r="B564" s="130" t="str" cm="1">
        <f t="array" ref="B564">_xlfn.TEXTJOIN(", ", TRUE, _xlfn._xlws.FILTER('5. Données salariales brutes'!$A$2:$A$1297, ('5. Données salariales brutes'!$C$2:$C$1297 &lt; '5. Données salariales brutes'!D564) * ('5. Données salariales brutes'!$C$2:$C$1297 &gt;= '5. Données salariales brutes'!C564) * ('5. Données salariales brutes'!$A$2:$A$1297 &lt;&gt; '5. Données salariales brutes'!A564), "No matches"))</f>
        <v>AI-01, CO-01, CT-EAV-01 , CT-IAU-01 , DA-CON-8, DA-PRO-7, DD-07, DS-2, EC-03,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ED-EST-04 Colombie-Britannique (EE 8), ED-EST-05 Colombie-Britannique (EE 6), ED-EST-05 Colombie-Britannique (EE 7),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c r="C564" s="129" t="str" cm="1">
        <f t="array" ref="C564">_xlfn.TEXTJOIN(", ",TRUE,_xlfn._xlws.FILTER('5. Données salariales brutes'!$A$2:$A$1297,('5. Données salariales brutes'!$C$2:$C$1297 &gt;'5. Données salariales brutes'!E564)*('5. Données salariales brutes'!$C$2:$C$1297 &lt;'5. Données salariales brutes'!C564),"No matches"))</f>
        <v>AG-01, AS-04, BI-01, CH-01, CR-07, DA-CON-7, DD-06, ED-EST-01 (EE 8), ED-EST-02 (EE 7) , ED-EST-02 (EE 8), ED-EST-03 (EE 5), ED-EST-04 (EE 2),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(utilisation de matériel et métier spécialisés), SO-FLP-01, SO-MAO-01, SR-E (Groupe salarial 3 MDO-4), SR-W (Groupe salarial 6), SW-SCW-01, SW-CHA-01</v>
      </c>
    </row>
    <row r="565" spans="1:3" ht="240" x14ac:dyDescent="0.25">
      <c r="A565" s="61" t="str">
        <f>'5. Données salariales brutes'!A565</f>
        <v>ED-EST-04 Colombie-Britannique (EE 1)</v>
      </c>
      <c r="B565" s="130" t="str" cm="1">
        <f t="array" ref="B565">_xlfn.TEXTJOIN(", ", TRUE, _xlfn._xlws.FILTER('5. Données salariales brutes'!$A$2:$A$1297, ('5. Données salariales brutes'!$C$2:$C$1297 &lt; '5. Données salariales brutes'!D565) * ('5. Données salariales brutes'!$C$2:$C$1297 &gt;= '5. Données salariales brutes'!C565) * ('5. Données salariales brutes'!$A$2:$A$1297 &lt;&gt; '5. Données salariales brutes'!A565), "No matches"))</f>
        <v>CR-05, DA-CON-4,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GL-MOC-5, GL-MOC-6, GL-MST-00,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c r="C565" s="129" t="str" cm="1">
        <f t="array" ref="C565">_xlfn.TEXTJOIN(", ",TRUE,_xlfn._xlws.FILTER('5. Données salariales brutes'!$A$2:$A$1297,('5. Données salariales brutes'!$C$2:$C$1297 &gt;'5. Données salariales brutes'!E565)*('5. Données salariales brutes'!$C$2:$C$1297 &lt;'5. Données salariales brutes'!C565),"No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TI-01, TI-02</v>
      </c>
    </row>
    <row r="566" spans="1:3" ht="255" x14ac:dyDescent="0.25">
      <c r="A566" s="61" t="str">
        <f>'5. Données salariales brutes'!A566</f>
        <v>ED-EST-04 Colombie-Britannique (EE 2)</v>
      </c>
      <c r="B566" s="130" t="str" cm="1">
        <f t="array" ref="B566">_xlfn.TEXTJOIN(", ", TRUE, _xlfn._xlws.FILTER('5. Données salariales brutes'!$A$2:$A$1297, ('5. Données salariales brutes'!$C$2:$C$1297 &lt; '5. Données salariales brutes'!D566) * ('5. Données salariales brutes'!$C$2:$C$1297 &gt;= '5. Données salariales brutes'!C566) * ('5. Données salariales brutes'!$A$2:$A$1297 &lt;&gt; '5. Données salariales brutes'!A566),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3), ED-EST-05 Colombie-Britannique (EE 1), ED-LAT-01 (EE 8), ED-LAT-02 (EE 5), ED-LAT-03 (EE 3), ED-LAT-03 (EE 4), ED-LAT-04 (EE 2), GL-AIM-00, GL-AMW-8, GL-ELE -9, GL-ELE -10, GL-GHW-5, GL-INM-9, GL-MAM-00, GL-MAM-6, GL-MAM-7, GL-MAN-6, GL-MAN-7, GL-MDO-8, GL-MOC-7,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566" s="129" t="str" cm="1">
        <f t="array" ref="C566">_xlfn.TEXTJOIN(", ",TRUE,_xlfn._xlws.FILTER('5. Données salariales brutes'!$A$2:$A$1297,('5. Données salariales brutes'!$C$2:$C$1297 &gt;'5. Données salariales brutes'!E566)*('5. Données salariales brutes'!$C$2:$C$1297 &lt;'5. Données salariales brutes'!C566),"No matches"))</f>
        <v>CR-05,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ED-LAT-02 (EE 4), ED-LAT-03 (EE 2), ED-LAT-04 (EE 1), EG-01, GL-AMW-6, GL-AMW-7, GL-ELE -8, GL-GHW-3, GL-GHW-4, GL-INM-00, GL-MAM-5, GL-MAN-5, GL-MDO-6, GL-MDO-7, GL-MOC-5, GL-MOC-6, GL-MST-00, GL-PRW-00, GL-PRW-5, GT-02, HP-01, HS-HDO-03, HS-HDO-04, HS-PHS-04, LI-6,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row>
    <row r="567" spans="1:3" ht="285" x14ac:dyDescent="0.25">
      <c r="A567" s="61" t="str">
        <f>'5. Données salariales brutes'!A567</f>
        <v>ED-EST-04 Colombie-Britannique (EE 3)</v>
      </c>
      <c r="B567" s="130" t="str" cm="1">
        <f t="array" ref="B567">_xlfn.TEXTJOIN(", ", TRUE, _xlfn._xlws.FILTER('5. Données salariales brutes'!$A$2:$A$1297, ('5. Données salariales brutes'!$C$2:$C$1297 &lt; '5. Données salariales brutes'!D567) * ('5. Données salariales brutes'!$C$2:$C$1297 &gt;= '5. Données salariales brutes'!C567) * ('5. Données salariales brutes'!$A$2:$A$1297 &lt;&gt; '5. Données salariales brutes'!A567), "No matches"))</f>
        <v>AR-01, AS-02, CM-07, CO-DEV/PER, DA-CON-5, DA-CON-6,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4), ED-EST-05 Colombie-Britannique (EE 2), ED-EST-06 Colombie-Britannique (EE 1), ED-LAT-01 (EE 9), ED-LAT-01 (EE 10), ED-LAT-02 (EE 6), ED-LAT-02 (EE 7), ED-LAT-03 (EE 5), ED-LAT-04 (EE 3),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c r="C567" s="129" t="str" cm="1">
        <f t="array" ref="C567">_xlfn.TEXTJOIN(", ",TRUE,_xlfn._xlws.FILTER('5. Données salariales brutes'!$A$2:$A$1297,('5. Données salariales brutes'!$C$2:$C$1297 &gt;'5. Données salariales brutes'!E567)*('5. Données salariales brutes'!$C$2:$C$1297 &lt;'5. Données salariales brutes'!C567),"No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 SR-W (Groupe salarial 9) APD-8</v>
      </c>
    </row>
    <row r="568" spans="1:3" ht="300" x14ac:dyDescent="0.25">
      <c r="A568" s="61" t="str">
        <f>'5. Données salariales brutes'!A568</f>
        <v>ED-EST-04 Colombie-Britannique (EE 4)</v>
      </c>
      <c r="B568" s="130" t="str" cm="1">
        <f t="array" ref="B568">_xlfn.TEXTJOIN(", ", TRUE, _xlfn._xlws.FILTER('5. Données salariales brutes'!$A$2:$A$1297, ('5. Données salariales brutes'!$C$2:$C$1297 &lt; '5. Données salariales brutes'!D568) * ('5. Données salariales brutes'!$C$2:$C$1297 &gt;= '5. Données salariales brutes'!C568) * ('5. Données salariales brutes'!$A$2:$A$1297 &lt;&gt; '5. Données salariales brutes'!A568), "No matches"))</f>
        <v>AS-03, CM-07, CO-DEV/PER, CR-06, DA-CON-6, DA-PRO-6, DD-05, DS-1, ED-EST-01 (EE 6), ED-EST-02 (EE 5) , ED-EST-02 (EE 6) , ED-EST-03 (EE 3), ED-EST-04 (EE 1),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568" s="129" t="str" cm="1">
        <f t="array" ref="C568">_xlfn.TEXTJOIN(", ",TRUE,_xlfn._xlws.FILTER('5. Données salariales brutes'!$A$2:$A$1297,('5. Données salariales brutes'!$C$2:$C$1297 &gt;'5. Données salariales brutes'!E568)*('5. Données salariales brutes'!$C$2:$C$1297 &lt;'5. Données salariales brutes'!C568),"No matches"))</f>
        <v>AR-01, AS-02, DA-CON-5, DA-PRO-5, DD-04, EC-01, ED-EST-01 (EE 5), ED-EST-02 (EE 4), ED-EST-03 (EE 2), ED-EST-03 Maritimes (EE 9), ED-EST-04 Maritimes (EE 5), ED-EST-04 Maritimes (EE 6),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569" spans="1:3" ht="300" x14ac:dyDescent="0.25">
      <c r="A569" s="61" t="str">
        <f>'5. Données salariales brutes'!A569</f>
        <v>ED-EST-04 Colombie-Britannique (EE 5)</v>
      </c>
      <c r="B569" s="130" t="str" cm="1">
        <f t="array" ref="B569">_xlfn.TEXTJOIN(", ", TRUE, _xlfn._xlws.FILTER('5. Données salariales brutes'!$A$2:$A$1297, ('5. Données salariales brutes'!$C$2:$C$1297 &lt; '5. Données salariales brutes'!D569) * ('5. Données salariales brutes'!$C$2:$C$1297 &gt;= '5. Données salariales brutes'!C569) * ('5. Données salariales brutes'!$A$2:$A$1297 &lt;&gt; '5. Données salariales brutes'!A569),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569" s="129" t="str" cm="1">
        <f t="array" ref="C569">_xlfn.TEXTJOIN(", ",TRUE,_xlfn._xlws.FILTER('5. Données salariales brutes'!$A$2:$A$1297,('5. Données salariales brutes'!$C$2:$C$1297 &gt;'5. Données salariales brutes'!E569)*('5. Données salariales brutes'!$C$2:$C$1297 &lt;'5. Données salariales brutes'!C569),"No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570" spans="1:3" ht="300" x14ac:dyDescent="0.25">
      <c r="A570" s="61" t="str">
        <f>'5. Données salariales brutes'!A570</f>
        <v>ED-EST-04 Colombie-Britannique (EE 6)</v>
      </c>
      <c r="B570" s="130" t="str" cm="1">
        <f t="array" ref="B570">_xlfn.TEXTJOIN(", ", TRUE, _xlfn._xlws.FILTER('5. Données salariales brutes'!$A$2:$A$1297, ('5. Données salariales brutes'!$C$2:$C$1297 &lt; '5. Données salariales brutes'!D570) * ('5. Données salariales brutes'!$C$2:$C$1297 &gt;= '5. Données salariales brutes'!C570) * ('5. Données salariales brutes'!$A$2:$A$1297 &lt;&gt; '5. Données salariales brutes'!A570), "No matches"))</f>
        <v>AG-01, AS-04, BI-01, CH-01, CR-07, DA-CON-7, DD-06, ED-EST-01 (EE 8), ED-EST-02 (EE 7) , ED-EST-02 (EE 8), ED-EST-03 (EE 5),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(utilisation de matériel et métier spécialisés), SO-FLP-01, SO-MAO-01, SR-E (Groupe salarial 3 MDO-4), SR-W (Groupe salarial 6), SW-SCW-01, SW-CHA-01</v>
      </c>
      <c r="C570" s="129" t="str" cm="1">
        <f t="array" ref="C570">_xlfn.TEXTJOIN(", ",TRUE,_xlfn._xlws.FILTER('5. Données salariales brutes'!$A$2:$A$1297,('5. Données salariales brutes'!$C$2:$C$1297 &gt;'5. Données salariales brutes'!E570)*('5. Données salariales brutes'!$C$2:$C$1297 &lt;'5. Données salariales brutes'!C570),"No matches"))</f>
        <v>AS-03, DA-PRO-6, DD-05, DS-1, EC-02, ED-EST-01 (EE 7) , ED-EST-02 (EE 6)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GL-GHW-8, GL-GHW-10, GL-GHW-11, GL-INM-12, GL-INM-13, GL-MAM-9, GL-MAM-10, GL-MAN-10, GL-MDO-11, GL-MDO-12, GL-MOC-10, GL-MOC-11, GL-MST-13, GL-MST-14, GL-PCF-8, GL-PCF-9, GL-PIP-9, GL-PRW-10, GL-SMW-00, GL-SMW-8, GL-VHE-8, GL-VHE-9, GL-WOW-10, GS-08, HP-03, HR-01, HS-HDO-07,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571" spans="1:3" ht="285" x14ac:dyDescent="0.25">
      <c r="A571" s="61" t="str">
        <f>'5. Données salariales brutes'!A571</f>
        <v>ED-EST-04 Colombie-Britannique (EE 7)</v>
      </c>
      <c r="B571" s="130" t="str" cm="1">
        <f t="array" ref="B571">_xlfn.TEXTJOIN(", ", TRUE, _xlfn._xlws.FILTER('5. Données salariales brutes'!$A$2:$A$1297, ('5. Données salariales brutes'!$C$2:$C$1297 &lt; '5. Données salariales brutes'!D571) * ('5. Données salariales brutes'!$C$2:$C$1297 &gt;= '5. Données salariales brutes'!C571) * ('5. Données salariales brutes'!$A$2:$A$1297 &lt;&gt; '5. Données salariales brutes'!A571), "No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GL-MDO-14, GL-MOC-13, GL-MOC-14, GL-PCF-11, GL-PIP-11, GL-PIP-12, GL-PRW-13, GL-SMW-10, GL-VHE-11, GL-WOW-13, GS-10, HP-04, HS-HDO-09, HS-PHS-08, IS-03 , IT-01, LS-01, OM-03, PC-01, PE-02, PG-03, PM-04 , PO-IMA-02, PO-LES-TO-02, PO-LES-IM-02, PO-TCO-02, PR(S)-02, RO-03, SC-7 (utilisation de matériel et métier spécialisés), SG-PAT-02, SG-SRE-02, SO-FLP-01, SR-E (APA), SR-E (APB), SR-W (Groupe salarial 7), SW-SCW-02, TI-05, WP-03</v>
      </c>
      <c r="C571" s="129" t="str" cm="1">
        <f t="array" ref="C571">_xlfn.TEXTJOIN(", ",TRUE,_xlfn._xlws.FILTER('5. Données salariales brutes'!$A$2:$A$1297,('5. Données salariales brutes'!$C$2:$C$1297 &gt;'5. Données salariales brutes'!E571)*('5. Données salariales brutes'!$C$2:$C$1297 &lt;'5. Données salariales brutes'!C571),"No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8), ED-EST-04 Colombie-Britannique (EE 6), ED-EST-05 Colombie-Britannique (EE 4), ED-EST-05 Colombie-Britannique (EE 5), ED-EST-06 Colombie-Britannique (EE 3), ED-LAT-02 (EE 9), ED-LAT-02 (EE 10), ED-LAT-03 (EE 8), ED-LAT-03 (EE 9), ED-LAT-04 (EE 6), ED-LAT-04 (EE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PI-04-CGC, PS-1, SC-5 (utilisation de matériel et métier spécialisés), SC-6 (utilisation de matériel et métier spécialisés), SO-MAO-01, SR-E (Groupe salarial 3 MDO-4), SR-W (Groupe salarial 4), SR-W (Groupe salarial 5), SR-W (Groupe salarial 6), SW-SCW-01, SW-CHA-01</v>
      </c>
    </row>
    <row r="572" spans="1:3" ht="300" x14ac:dyDescent="0.25">
      <c r="A572" s="61" t="str">
        <f>'5. Données salariales brutes'!A572</f>
        <v>ED-EST-04 Colombie-Britannique (EE 8)</v>
      </c>
      <c r="B572" s="130" t="str" cm="1">
        <f t="array" ref="B572">_xlfn.TEXTJOIN(", ", TRUE, _xlfn._xlws.FILTER('5. Données salariales brutes'!$A$2:$A$1297, ('5. Données salariales brutes'!$C$2:$C$1297 &lt; '5. Données salariales brutes'!D572) * ('5. Données salariales brutes'!$C$2:$C$1297 &gt;= '5. Données salariales brutes'!C572) * ('5. Données salariales brutes'!$A$2:$A$1297 &lt;&gt; '5. Données salariales brutes'!A572),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9), ED-LAT-04 (EE 10), EG-04, EL-04, EN-ENG-02, EN-SUR-01, GL-COI-12, GL-COI-13, GL-EIM-12, GL-EIM-13, GL-MAM-14, GL-MAN-14, GL-PCF-12, GL-PCF-13, GL-PIP-12, GL-PIP-13, GL-PRW-14, GL-SMW-11, GL-VHE-12, GL-WOW-14, GS-10, GS-11, HP-04, HR-02, HS-HDO-09, HS-PHS-09, LS-02, MT-02, NU-CHN-1, NU-HOS-1, PE-02, PI-05-CGC, PR(S)-02, SC-7 (utilisation de matériel et métier spécialisés), SE-RES-1, SG-PAT-02, SO-FLP-02, SO-MAO-02, SO-RAD-01, SR-E (Groupe salarial 4 MDO-5), SR-W (Groupe salarial 8), SR-W (Groupe salarial 11), SW-SCW-02, SW-CHA-02, TI-05, UT-1</v>
      </c>
      <c r="C572" s="129" t="str" cm="1">
        <f t="array" ref="C572">_xlfn.TEXTJOIN(", ",TRUE,_xlfn._xlws.FILTER('5. Données salariales brutes'!$A$2:$A$1297,('5. Données salariales brutes'!$C$2:$C$1297 &gt;'5. Données salariales brutes'!E572)*('5. Données salariales brutes'!$C$2:$C$1297 &lt;'5. Données salariales brutes'!C572),"No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ED-LAT-03 (EE 11), ED-LAT-04 (EE 7), ED-LAT-04 (EE 8),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 WP-03</v>
      </c>
    </row>
    <row r="573" spans="1:3" ht="270" x14ac:dyDescent="0.25">
      <c r="A573" s="61" t="str">
        <f>'5. Données salariales brutes'!A573</f>
        <v>ED-EST-04 Colombie-Britannique (EE 9)</v>
      </c>
      <c r="B573" s="130" t="str" cm="1">
        <f t="array" ref="B573">_xlfn.TEXTJOIN(", ", TRUE, _xlfn._xlws.FILTER('5. Données salariales brutes'!$A$2:$A$1297, ('5. Données salariales brutes'!$C$2:$C$1297 &lt; '5. Données salariales brutes'!D573) * ('5. Données salariales brutes'!$C$2:$C$1297 &gt;= '5. Données salariales brutes'!C573) * ('5. Données salariales brutes'!$A$2:$A$1297 &lt;&gt; '5. Données salariales brutes'!A573), "No matches"))</f>
        <v>AR-02, CT-FIN-01 , CX-1, DD-08, EC-04,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GL-VHE-13, GL-VHE-14, GS-11, GS-12, GT-05, HP-05, HR-02, HS-HDO-10, HS-PHS-09, MA-03, MT-02, NU-CHN-1, NU-HOS-1, PI-05-CGC, PO-IMA-03, PO-LES-TO-03, PO-LES-IM-03, PO-TCO-03, RO-04, SO-FLP-02, SO-MAO-03, SO-RAD-02, SR-E (Groupe salarial 4 MDO-5), SR-E (Groupe salarial 5), SR-W (Groupe salarial 11), SW-CHA-02, TI-05 Aviation, TR-02</v>
      </c>
      <c r="C573" s="129" t="str" cm="1">
        <f t="array" ref="C573">_xlfn.TEXTJOIN(", ",TRUE,_xlfn._xlws.FILTER('5. Données salariales brutes'!$A$2:$A$1297,('5. Données salariales brutes'!$C$2:$C$1297 &gt;'5. Données salariales brutes'!E573)*('5. Données salariales brutes'!$C$2:$C$1297 &lt;'5. Données salariales brutes'!C573),"No matches"))</f>
        <v>AI-01, CO-01, CT-EAV-01 , CT-IAU-01 , DA-CON-8, DA-PRO-7, DD-07, DS-2, EC-03, ED-EDS-01, ED-EST-02 (EE 9), ED-EST-03 (EE 6), ED-EST-03 (EE 7), ED-EST-04 (EE 4), ED-EST-05 (EE 2), ED-EST-06 (EE 1),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ED-EST-03 Colombie-Britannique (EE 9), ED-EST-04 Colombie-Britannique (EE 8),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574" spans="1:3" ht="240" x14ac:dyDescent="0.25">
      <c r="A574" s="61" t="str">
        <f>'5. Données salariales brutes'!A574</f>
        <v>ED-EST-04 Colombie-Britannique (EE 10)</v>
      </c>
      <c r="B574" s="130" t="str" cm="1">
        <f t="array" ref="B574">_xlfn.TEXTJOIN(", ", TRUE, _xlfn._xlws.FILTER('5. Données salariales brutes'!$A$2:$A$1297, ('5. Données salariales brutes'!$C$2:$C$1297 &lt; '5. Données salariales brutes'!D574) * ('5. Données salariales brutes'!$C$2:$C$1297 &gt;= '5. Données salariales brutes'!C574) * ('5. Données salariales brutes'!$A$2:$A$1297 &lt;&gt; '5. Données salariales brutes'!A574), "No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11), ED-EST-05 Colombie-Britannique (EE 8), ED-EST-05 Colombie-Britannique (EE 9), ED-EST-06 Colombie-Britannique (EE 7), ED-EST-06 Colombie-Britannique (EE 8), ED-LAT-04 (EE 12), ED-LAT-04 (EE 13), EG-05, EL-05, EU-PEI-2, FO-01, FR-1, GL-EIM-14, GL-PCF-14, GL-SMW-13, GL-SMW-14, GL-VHE-14, GS-12, GS-13, HP-05, HS-PHS-10, MA-03, ND-DIT-1, ND-HME-1, PC-02, PE-03, PR(S)-03, SO-FLP-03, SO-MAO-04, SO-RAD-02, SR-E (Groupe salarial 5), SR-E (Groupe salarial 6), SR-E (Groupe salarial 7), SW-SCW-03, TI-06, TI-05 Aviation, TR-02</v>
      </c>
      <c r="C574" s="129" t="str" cm="1">
        <f t="array" ref="C574">_xlfn.TEXTJOIN(", ",TRUE,_xlfn._xlws.FILTER('5. Données salariales brutes'!$A$2:$A$1297,('5. Données salariales brutes'!$C$2:$C$1297 &gt;'5. Données salariales brutes'!E574)*('5. Données salariales brutes'!$C$2:$C$1297 &lt;'5. Données salariales brutes'!C574),"No matches"))</f>
        <v>AR-02, CO-01, CT-FIN-01 , CT-EAV-01 , CT-IAU-01 , DA-CON-8,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row>
    <row r="575" spans="1:3" ht="210" x14ac:dyDescent="0.25">
      <c r="A575" s="61" t="str">
        <f>'5. Données salariales brutes'!A575</f>
        <v>ED-EST-04 Colombie-Britannique (EE 11)</v>
      </c>
      <c r="B575" s="130" t="str" cm="1">
        <f t="array" ref="B575">_xlfn.TEXTJOIN(", ", TRUE, _xlfn._xlws.FILTER('5. Données salariales brutes'!$A$2:$A$1297, ('5. Données salariales brutes'!$C$2:$C$1297 &lt; '5. Données salariales brutes'!D575) * ('5. Données salariales brutes'!$C$2:$C$1297 &gt;= '5. Données salariales brutes'!C575) * ('5. Données salariales brutes'!$A$2:$A$1297 &lt;&gt; '5. Données salariales brutes'!A575), "No matches"))</f>
        <v>AG-02, AI-02, AS-05, BI-02, CH-02, CX-2, DD-09, ED-EDS-02, ED-EST-04 (EE 7), ED-EST-04 (EE 8), ED-EST-05 (EE 5),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ED-LAT-04 (EE 13), EU-PEI-2, FB-3, FR-2, FS-01, GL-SMW-14, GS-13,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c r="C575" s="129" t="str" cm="1">
        <f t="array" ref="C575">_xlfn.TEXTJOIN(", ",TRUE,_xlfn._xlws.FILTER('5. Données salariales brutes'!$A$2:$A$1297,('5. Données salariales brutes'!$C$2:$C$1297 &gt;'5. Données salariales brutes'!E575)*('5. Données salariales brutes'!$C$2:$C$1297 &lt;'5. Données salariales brutes'!C575),"No matches"))</f>
        <v>CX-1, DD-08, EC-04, ED-EST-03 (EE 8), ED-EST-03 (EE 9), ED-EST-04 (EE 5), ED-EST-04 (EE 6), ED-EST-05 (EE 4), ED-EST-06 (EE 2), ED-EST-06 (EE 3), ED-EST-05 Maritimes (EE 10), ED-EST-06 Maritimes (EE 8), ED-EST-06 Maritimes (EE 9), ED-EST-05 Québec (EE 12),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FO-01,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row>
    <row r="576" spans="1:3" ht="270" x14ac:dyDescent="0.25">
      <c r="A576" s="61" t="str">
        <f>'5. Données salariales brutes'!A576</f>
        <v>ED-EST-05 Colombie-Britannique (EE 1)</v>
      </c>
      <c r="B576" s="130" t="str" cm="1">
        <f t="array" ref="B576">_xlfn.TEXTJOIN(", ", TRUE, _xlfn._xlws.FILTER('5. Données salariales brutes'!$A$2:$A$1297, ('5. Données salariales brutes'!$C$2:$C$1297 &lt; '5. Données salariales brutes'!D576) * ('5. Données salariales brutes'!$C$2:$C$1297 &gt;= '5. Données salariales brutes'!C576) * ('5. Données salariales brutes'!$A$2:$A$1297 &lt;&gt; '5. Données salariales brutes'!A576),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GL-GHW-5, GL-GHW-6, GL-INM-9, GL-MAM-00, GL-MAM-7, GL-MAN-7, GL-MDO-8, GL-MDO-9, GL-MOC-8, GL-MST-10, GL-PCF-00, GL-PCF-6, GL-PRW-7, GL-WOW-00, GS-06, HP-02, HS-HDO-05, LI-7, PG-01, PI-02-CGC, PY-06, RO-01, SC-4 (service du pont et service de la chambre des machines), SC-STD-4, SR-W (Groupe salarial 2), SR-W (Groupe salarial 3), SR-W (Groupe salarial 9) APD-8, TI-03</v>
      </c>
      <c r="C576" s="129" t="str" cm="1">
        <f t="array" ref="C576">_xlfn.TEXTJOIN(", ",TRUE,_xlfn._xlws.FILTER('5. Données salariales brutes'!$A$2:$A$1297,('5. Données salariales brutes'!$C$2:$C$1297 &gt;'5. Données salariales brutes'!E576)*('5. Données salariales brutes'!$C$2:$C$1297 &lt;'5. Données salariales brutes'!C576),"No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577" spans="1:3" ht="315" x14ac:dyDescent="0.25">
      <c r="A577" s="61" t="str">
        <f>'5. Données salariales brutes'!A577</f>
        <v>ED-EST-05 Colombie-Britannique (EE 2)</v>
      </c>
      <c r="B577" s="130" t="str" cm="1">
        <f t="array" ref="B577">_xlfn.TEXTJOIN(", ", TRUE, _xlfn._xlws.FILTER('5. Données salariales brutes'!$A$2:$A$1297, ('5. Données salariales brutes'!$C$2:$C$1297 &lt; '5. Données salariales brutes'!D577) * ('5. Données salariales brutes'!$C$2:$C$1297 &gt;= '5. Données salariales brutes'!C577) * ('5. Données salariales brutes'!$A$2:$A$1297 &lt;&gt; '5. Données salariales brutes'!A577),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577" s="129" t="str" cm="1">
        <f t="array" ref="C577">_xlfn.TEXTJOIN(", ",TRUE,_xlfn._xlws.FILTER('5. Données salariales brutes'!$A$2:$A$1297,('5. Données salariales brutes'!$C$2:$C$1297 &gt;'5. Données salariales brutes'!E577)*('5. Données salariales brutes'!$C$2:$C$1297 &lt;'5. Données salariales brutes'!C577),"No matches"))</f>
        <v>AR-01, AS-01, CM-06, DA-CON-5, DA-PRO-5, DD-04, EC-01, ED-EST-01 (EE 4), ED-EST-01 (EE 5), ED-EST-02 (EE 3) , ED-EST-02 (EE 4), ED-EST-03 (EE 1), ED-EST-03 (EE 2),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4), ED-LAT-04 (EE 2), GL-AMW-8, GL-AMW-9, GL-ELE -10, GL-GHW-5, GL-GHW-6, GL-INM-9, GL-MAM-00, GL-MAM-6, GL-MAM-7, GL-MAN-7, GL-MDO-8, GL-MDO-9, GL-MOC-7, GL-MOC-8, GL-MST-10, GL-PCF-00, GL-PCF-6, GL-PRW-7, GL-WOW-00, GS-05, GS-06, IS-01 , LI-7,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578" spans="1:3" ht="330" x14ac:dyDescent="0.25">
      <c r="A578" s="61" t="str">
        <f>'5. Données salariales brutes'!A578</f>
        <v>ED-EST-05 Colombie-Britannique (EE 3)</v>
      </c>
      <c r="B578" s="130" t="str" cm="1">
        <f t="array" ref="B578">_xlfn.TEXTJOIN(", ", TRUE, _xlfn._xlws.FILTER('5. Données salariales brutes'!$A$2:$A$1297, ('5. Données salariales brutes'!$C$2:$C$1297 &lt; '5. Données salariales brutes'!D578) * ('5. Données salariales brutes'!$C$2:$C$1297 &gt;= '5. Données salariales brutes'!C578) * ('5. Données salariales brutes'!$A$2:$A$1297 &lt;&gt; '5. Données salariales brutes'!A578),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578" s="129" t="str" cm="1">
        <f t="array" ref="C578">_xlfn.TEXTJOIN(", ",TRUE,_xlfn._xlws.FILTER('5. Données salariales brutes'!$A$2:$A$1297,('5. Données salariales brutes'!$C$2:$C$1297 &gt;'5. Données salariales brutes'!E578)*('5. Données salariales brutes'!$C$2:$C$1297 &lt;'5. Données salariales brutes'!C578),"No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579" spans="1:3" ht="315" x14ac:dyDescent="0.25">
      <c r="A579" s="61" t="str">
        <f>'5. Données salariales brutes'!A579</f>
        <v>ED-EST-05 Colombie-Britannique (EE 4)</v>
      </c>
      <c r="B579" s="130" t="str" cm="1">
        <f t="array" ref="B579">_xlfn.TEXTJOIN(", ", TRUE, _xlfn._xlws.FILTER('5. Données salariales brutes'!$A$2:$A$1297, ('5. Données salariales brutes'!$C$2:$C$1297 &lt; '5. Données salariales brutes'!D579) * ('5. Données salariales brutes'!$C$2:$C$1297 &gt;= '5. Données salariales brutes'!C579) * ('5. Données salariales brutes'!$A$2:$A$1297 &lt;&gt; '5. Données salariales brutes'!A579),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579" s="129" t="str" cm="1">
        <f t="array" ref="C579">_xlfn.TEXTJOIN(", ",TRUE,_xlfn._xlws.FILTER('5. Données salariales brutes'!$A$2:$A$1297,('5. Données salariales brutes'!$C$2:$C$1297 &gt;'5. Données salariales brutes'!E579)*('5. Données salariales brutes'!$C$2:$C$1297 &lt;'5. Données salariales brutes'!C579),"No matches"))</f>
        <v>AS-03, CR-06, DA-PRO-6, DD-05, DS-1, EC-02, ED-EST-01 (EE 6), ED-EST-01 (EE 7) , ED-EST-02 (EE 5) , ED-EST-02 (EE 6) , ED-EST-03 (EE 3), ED-EST-03 (EE 4), ED-EST-04 (EE 1), ED-EST-04 Maritimes (EE 7), ED-EST-05 Maritimes (EE 4),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-12, GL-ELE -13, GL-GHW-8, GL-INM-11, GL-INM-12, GL-MAM-9, GL-MAM-10, GL-MAN-9, GL-MAN-10, GL-MDO-11, GL-MOC-10, GL-MOC-11, GL-MST-12,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580" spans="1:3" ht="285" x14ac:dyDescent="0.25">
      <c r="A580" s="61" t="str">
        <f>'5. Données salariales brutes'!A580</f>
        <v>ED-EST-05 Colombie-Britannique (EE 5)</v>
      </c>
      <c r="B580" s="130" t="str" cm="1">
        <f t="array" ref="B580">_xlfn.TEXTJOIN(", ", TRUE, _xlfn._xlws.FILTER('5. Données salariales brutes'!$A$2:$A$1297, ('5. Données salariales brutes'!$C$2:$C$1297 &lt; '5. Données salariales brutes'!D580) * ('5. Données salariales brutes'!$C$2:$C$1297 &gt;= '5. Données salariales brutes'!C580) * ('5. Données salariales brutes'!$A$2:$A$1297 &lt;&gt; '5. Données salariales brutes'!A580),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ED-EST-03 Ontario (EE 10), ED-EST-04 Ontario (EE 7), ED-EST-04 Ontario (EE 8), ED-EST-05 Ontario (EE 7), ED-EST-06 Ontario (EE 4), ED-EST-04 Manitoba (EE 6), ED-EST-05 Manitoba (EE 4), ED-EST-05 Manitoba (EE 5), ED-EST-06 Manitoba (EE 3), ED-EST-06 Manitoba (EE 4),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580" s="129" t="str" cm="1">
        <f t="array" ref="C580">_xlfn.TEXTJOIN(", ",TRUE,_xlfn._xlws.FILTER('5. Données salariales brutes'!$A$2:$A$1297,('5. Données salariales brutes'!$C$2:$C$1297 &gt;'5. Données salariales brutes'!E580)*('5. Données salariales brutes'!$C$2:$C$1297 &lt;'5. Données salariales brutes'!C580),"No matches"))</f>
        <v>DD-06, EC-02, ED-EST-01 (EE 7) ,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row>
    <row r="581" spans="1:3" ht="300" x14ac:dyDescent="0.25">
      <c r="A581" s="61" t="str">
        <f>'5. Données salariales brutes'!A581</f>
        <v>ED-EST-05 Colombie-Britannique (EE 6)</v>
      </c>
      <c r="B581" s="130" t="str" cm="1">
        <f t="array" ref="B581">_xlfn.TEXTJOIN(", ", TRUE, _xlfn._xlws.FILTER('5. Données salariales brutes'!$A$2:$A$1297, ('5. Données salariales brutes'!$C$2:$C$1297 &lt; '5. Données salariales brutes'!D581) * ('5. Données salariales brutes'!$C$2:$C$1297 &gt;= '5. Données salariales brutes'!C581) * ('5. Données salariales brutes'!$A$2:$A$1297 &lt;&gt; '5. Données salariales brutes'!A581),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PE-02, PI-05-CGC, PR(S)-02, SC-7 (utilisation de matériel et métier spécialisés), SE-RES-1, SG-PAT-02, SG-SRE-02, SO-FLP-02, SO-MAO-02, SO-RAD-01, SR-W (Groupe salarial 8), SW-SCW-02, TI-05, UT-1, WP-03</v>
      </c>
      <c r="C581" s="129" t="str" cm="1">
        <f t="array" ref="C581">_xlfn.TEXTJOIN(", ",TRUE,_xlfn._xlws.FILTER('5. Données salariales brutes'!$A$2:$A$1297,('5. Données salariales brutes'!$C$2:$C$1297 &gt;'5. Données salariales brutes'!E581)*('5. Données salariales brutes'!$C$2:$C$1297 &lt;'5. Données salariales brutes'!C581),"No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row>
    <row r="582" spans="1:3" ht="270" x14ac:dyDescent="0.25">
      <c r="A582" s="61" t="str">
        <f>'5. Données salariales brutes'!A582</f>
        <v>ED-EST-05 Colombie-Britannique (EE 7)</v>
      </c>
      <c r="B582" s="130" t="str" cm="1">
        <f t="array" ref="B582">_xlfn.TEXTJOIN(", ", TRUE, _xlfn._xlws.FILTER('5. Données salariales brutes'!$A$2:$A$1297, ('5. Données salariales brutes'!$C$2:$C$1297 &lt; '5. Données salariales brutes'!D582) * ('5. Données salariales brutes'!$C$2:$C$1297 &gt;= '5. Données salariales brutes'!C582) * ('5. Données salariales brutes'!$A$2:$A$1297 &lt;&gt; '5. Données salariales brutes'!A582), "No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MT-02, NU-CHN-1, NU-HOS-1, PI-05-CGC, PO-IMA-03, PO-LES-TO-03, PO-LES-IM-03, PO-TCO-03, RO-04, SO-FLP-02, SO-MAO-03, SO-RAD-02, SR-E (Groupe salarial 4 MDO-5), SR-E (Groupe salarial 5), SR-W (Groupe salarial 11), SW-CHA-02, TI-05 Aviation, TR-02</v>
      </c>
      <c r="C582" s="129" t="str" cm="1">
        <f t="array" ref="C582">_xlfn.TEXTJOIN(", ",TRUE,_xlfn._xlws.FILTER('5. Données salariales brutes'!$A$2:$A$1297,('5. Données salariales brutes'!$C$2:$C$1297 &gt;'5. Données salariales brutes'!E582)*('5. Données salariales brutes'!$C$2:$C$1297 &lt;'5. Données salariales brutes'!C582),"No matches"))</f>
        <v>AI-01, CO-01, CT-EAV-01 , CT-IAU-01 , DA-CON-8, DA-PRO-7, DD-07, DS-2, EC-03,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583" spans="1:3" ht="240" x14ac:dyDescent="0.25">
      <c r="A583" s="61" t="str">
        <f>'5. Données salariales brutes'!A583</f>
        <v>ED-EST-05 Colombie-Britannique (EE 8)</v>
      </c>
      <c r="B583" s="130" t="str" cm="1">
        <f t="array" ref="B583">_xlfn.TEXTJOIN(", ", TRUE, _xlfn._xlws.FILTER('5. Données salariales brutes'!$A$2:$A$1297, ('5. Données salariales brutes'!$C$2:$C$1297 &lt; '5. Données salariales brutes'!D583) * ('5. Données salariales brutes'!$C$2:$C$1297 &gt;= '5. Données salariales brutes'!C583) * ('5. Données salariales brutes'!$A$2:$A$1297 &lt;&gt; '5. Données salariales brutes'!A583), "No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HS-PHS-10, MA-03, ND-DIT-1, ND-HME-1, PC-02, PE-03, PR(S)-03, SO-FLP-03, SO-MAO-04, SO-RAD-02, SR-E (Groupe salarial 5), SR-E (Groupe salarial 6), SR-E (Groupe salarial 7), SW-SCW-03, TI-06, TI-05 Aviation, TR-02</v>
      </c>
      <c r="C583" s="129" t="str" cm="1">
        <f t="array" ref="C583">_xlfn.TEXTJOIN(", ",TRUE,_xlfn._xlws.FILTER('5. Données salariales brutes'!$A$2:$A$1297,('5. Données salariales brutes'!$C$2:$C$1297 &gt;'5. Données salariales brutes'!E583)*('5. Données salariales brutes'!$C$2:$C$1297 &lt;'5. Données salariales brutes'!C583),"No matches"))</f>
        <v>AR-02, CO-01, CT-FIN-01 , CT-EAV-01 , CT-IAU-01 , DA-CON-8,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row>
    <row r="584" spans="1:3" ht="210" x14ac:dyDescent="0.25">
      <c r="A584" s="61" t="str">
        <f>'5. Données salariales brutes'!A584</f>
        <v>ED-EST-05 Colombie-Britannique (EE 9)</v>
      </c>
      <c r="B584" s="130" t="str" cm="1">
        <f t="array" ref="B584">_xlfn.TEXTJOIN(", ", TRUE, _xlfn._xlws.FILTER('5. Données salariales brutes'!$A$2:$A$1297, ('5. Données salariales brutes'!$C$2:$C$1297 &lt; '5. Données salariales brutes'!D584) * ('5. Données salariales brutes'!$C$2:$C$1297 &gt;= '5. Données salariales brutes'!C584) * ('5. Données salariales brutes'!$A$2:$A$1297 &lt;&gt; '5. Données salariales brutes'!A584), "No matches"))</f>
        <v>AG-02, AS-05, BI-02, CH-02, CT-EAV-02 ,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c r="C584" s="129" t="str" cm="1">
        <f t="array" ref="C584">_xlfn.TEXTJOIN(", ",TRUE,_xlfn._xlws.FILTER('5. Données salariales brutes'!$A$2:$A$1297,('5. Données salariales brutes'!$C$2:$C$1297 &gt;'5. Données salariales brutes'!E584)*('5. Données salariales brutes'!$C$2:$C$1297 &lt;'5. Données salariales brutes'!C584),"No matches"))</f>
        <v>AI-02, CX-1, DD-08, DD-09,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ED-LAT-04 (EE 13), EG-05, EL-05, FO-01, FR-1, GL-COI-14, GL-EIM-13, GL-EIM-14, GL-PCF-13, GL-PCF-14, GL-PIP-14, GL-SMW-12, GL-SMW-13, GL-VHE-13, GL-VHE-14, GS-12, GT-05, HP-05, HS-HDO-10, HS-PHS-09, HS-PHS-10, MA-03, PO-IMA-03, PO-LES-TO-03, PO-LES-IM-03, PO-TCO-03, RO-04, SO-MAO-03, SO-RAD-02, SR-E (Groupe salarial 4 MDO-5), SR-E (Groupe salarial 5), TI-05 Aviation, TR-02</v>
      </c>
    </row>
    <row r="585" spans="1:3" ht="195" x14ac:dyDescent="0.25">
      <c r="A585" s="61" t="str">
        <f>'5. Données salariales brutes'!A585</f>
        <v>ED-EST-05 Colombie-Britannique (EE 10)</v>
      </c>
      <c r="B585" s="130" t="str" cm="1">
        <f t="array" ref="B585">_xlfn.TEXTJOIN(", ", TRUE, _xlfn._xlws.FILTER('5. Données salariales brutes'!$A$2:$A$1297, ('5. Données salariales brutes'!$C$2:$C$1297 &lt; '5. Données salariales brutes'!D585) * ('5. Données salariales brutes'!$C$2:$C$1297 &gt;= '5. Données salariales brutes'!C585) * ('5. Données salariales brutes'!$A$2:$A$1297 &lt;&gt; '5. Données salariales brutes'!A585), "No matches"))</f>
        <v>CT-FIN-02 , CT-EAV-02 , CT-IAU-02, DS-3, ED-EDS-03, ED-EST-04 (EE 8), ED-EST-04 (EE 9), ED-EST-05 (EE 6), ED-EST-06 (EE 5), ED-EST-06 Ontario (EE 9), ED-EST-05 Manitoba (EE 10), ED-EST-06 Manitoba (EE 8), ED-EST-06 Manitoba (EE 9), ED-EST-06 Saskatchewan (EE 10), ED-EST-06 Alberta (EE 10), ED-EST-05 Colombie-Britannique (EE 11), ED-EST-06 Colombie-Britannique (EE 9), ED-EST-06 Colombie-Britannique (EE 10), EG-06, EL-06, FB-4, FR-3, GT-06, IT-02, LS-03, ND-DIT-2, NU-CHN-2, NU-CHN-3, NU-HOS-2, NU-HOS-3, PG-04, PS-2, SG-PAT-03, SG-SRE-03, SO-FLP-04, SO-MAO-05, SR-E (Groupe salarial 10), SR-E (Groupe salarial 11), SR-E (Groupe salarial 12), SR-W (Groupe salarial 12), SW-SCW-02 Travailleurs du service social clinique, SW-CHA-03, VM-1</v>
      </c>
      <c r="C585" s="129" t="str" cm="1">
        <f t="array" ref="C585">_xlfn.TEXTJOIN(", ",TRUE,_xlfn._xlws.FILTER('5. Données salariales brutes'!$A$2:$A$1297,('5. Données salariales brutes'!$C$2:$C$1297 &gt;'5. Données salariales brutes'!E585)*('5. Données salariales brutes'!$C$2:$C$1297 &lt;'5. Données salariales brutes'!C585),"No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GS-13, HP-06, HR-03, HS-PHS-10, IS-04 , LP-00, MA-03,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row>
    <row r="586" spans="1:3" ht="180" x14ac:dyDescent="0.25">
      <c r="A586" s="61" t="str">
        <f>'5. Données salariales brutes'!A586</f>
        <v>ED-EST-05 Colombie-Britannique (EE 11)</v>
      </c>
      <c r="B586" s="130" t="str" cm="1">
        <f t="array" ref="B586">_xlfn.TEXTJOIN(", ", TRUE, _xlfn._xlws.FILTER('5. Données salariales brutes'!$A$2:$A$1297, ('5. Données salariales brutes'!$C$2:$C$1297 &lt; '5. Données salariales brutes'!D586) * ('5. Données salariales brutes'!$C$2:$C$1297 &gt;= '5. Données salariales brutes'!C586) * ('5. Données salariales brutes'!$A$2:$A$1297 &lt;&gt; '5. Données salariales brutes'!A586), "No matches"))</f>
        <v>AI-03, AR-03, CT-FIN-02 , CX-3, ED-EDS-03, ED-EST-04 (EE 9), ED-EST-04 (EE 10), ED-EST-05 (EE 7), ED-EST-06 (EE 6), ED-EST-06 Ontario (EE 10), ED-EST-06 Manitoba (EE 10), ED-EST-06 Colombie-Britannique (EE 11), EG-06, EL-06, FR-3, HP-07, MT-03, ND-DIT-2, ND-HME-2, NU-CHN-3, NU-HOS-3, OP-1, PE-04, PI-07-CGC, PR(S)-04, SO-FLP-05, SO-MAO-06, SR-E (Groupe salarial 12), SW-SCW-03 Travailleurs du service social clinique, TI-07, TI-06 Sécurité ferroviaire, TR-03, UT-2</v>
      </c>
      <c r="C586" s="129" t="str" cm="1">
        <f t="array" ref="C586">_xlfn.TEXTJOIN(", ",TRUE,_xlfn._xlws.FILTER('5. Données salariales brutes'!$A$2:$A$1297,('5. Données salariales brutes'!$C$2:$C$1297 &gt;'5. Données salariales brutes'!E586)*('5. Données salariales brutes'!$C$2:$C$1297 &lt;'5. Données salariales brutes'!C586),"No matches"))</f>
        <v>AS-05, CT-EAV-02 , CT-IAU-02, CX-2, DS-3, ED-EST-04 (EE 7), ED-EST-04 (EE 8), ED-EST-05 (EE 5), ED-EST-05 (EE 6), ED-EST-06 (EE 4), ED-EST-06 (EE 5), ED-EST-06 Québec (EE 12), ED-EST-06 Ontario (EE 8), ED-EST-06 Ontario (EE 9), ED-EST-05 Manitoba (EE 9), ED-EST-05 Manitoba (EE 10), ED-EST-06 Manitoba (EE 8), ED-EST-06 Manitoba (EE 9), ED-EST-05 Saskatchewan (EE 10), ED-EST-06 Saskatchewan (EE 9), ED-EST-06 Saskatchewan (EE 10), ED-EST-05 Alberta (EE 10), ED-EST-06 Alberta (EE 9), ED-EST-06 Alberta (EE 10), ED-EST-05 Colombie-Britannique (EE 10), ED-EST-06 Colombie-Britannique (EE 9), ED-EST-06 Colombie-Britannique (EE 10), EU-PEI-2, FB-3, FB-4,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SW-CHA-03, TI-05 Marine, VM-1, WP-04</v>
      </c>
    </row>
    <row r="587" spans="1:3" ht="300" x14ac:dyDescent="0.25">
      <c r="A587" s="61" t="str">
        <f>'5. Données salariales brutes'!A587</f>
        <v>ED-EST-06 Colombie-Britannique (EE 1)</v>
      </c>
      <c r="B587" s="130" t="str" cm="1">
        <f t="array" ref="B587">_xlfn.TEXTJOIN(", ", TRUE, _xlfn._xlws.FILTER('5. Données salariales brutes'!$A$2:$A$1297, ('5. Données salariales brutes'!$C$2:$C$1297 &lt; '5. Données salariales brutes'!D587) * ('5. Données salariales brutes'!$C$2:$C$1297 &gt;= '5. Données salariales brutes'!C587) * ('5. Données salariales brutes'!$A$2:$A$1297 &lt;&gt; '5. Données salariales brutes'!A587), "No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GL-MDO-10, GL-MDO-11, GL-MOC-10, GL-MST-12, GL-MST-13, GL-PCF-7, GL-PCF-8, GL-PRW-9, GL-SMW-00, GL-VHE-00, GL-VHE-8, GL-WOW-9, GL-WOW-10,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587" s="129" t="str" cm="1">
        <f t="array" ref="C587">_xlfn.TEXTJOIN(", ",TRUE,_xlfn._xlws.FILTER('5. Données salariales brutes'!$A$2:$A$1297,('5. Données salariales brutes'!$C$2:$C$1297 &gt;'5. Données salariales brutes'!E587)*('5. Données salariales brutes'!$C$2:$C$1297 &lt;'5. Données salariales brutes'!C587),"No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5), ED-LAT-02 (EE 6), ED-LAT-03 (EE 4), ED-LAT-03 (EE 5), ED-LAT-04 (EE 2), ED-LAT-04 (EE 3), EG-02, EN-ENG-01, GL-AIM-9, GL-AMW-9, GL-ELE -10, GL-ELE -11, GL-GHW-6, GL-GHW-7, GL-INM-9, GL-INM-10, GL-MAM-00, GL-MAM-7, GL-MAM-8, GL-MAN-7, GL-MAN-8, GL-MDO-9, GL-MOC-8, GL-MOC-9,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588" spans="1:3" ht="300" x14ac:dyDescent="0.25">
      <c r="A588" s="61" t="str">
        <f>'5. Données salariales brutes'!A588</f>
        <v>ED-EST-06 Colombie-Britannique (EE 2)</v>
      </c>
      <c r="B588" s="130" t="str" cm="1">
        <f t="array" ref="B588">_xlfn.TEXTJOIN(", ", TRUE, _xlfn._xlws.FILTER('5. Données salariales brutes'!$A$2:$A$1297, ('5. Données salariales brutes'!$C$2:$C$1297 &lt; '5. Données salariales brutes'!D588) * ('5. Données salariales brutes'!$C$2:$C$1297 &gt;= '5. Données salariales brutes'!C588) * ('5. Données salariales brutes'!$A$2:$A$1297 &lt;&gt; '5. Données salariales brutes'!A588),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3), ED-LAT-01 (EE 12), ED-LAT-02 (EE 9), ED-LAT-02 (EE 10), ED-LAT-03 (EE 7), ED-LAT-03 (EE 8), ED-LAT-04 (EE 6), EG-03, EU-LAI-1, FB-1, GL-AIM-11, GL-AIM-12, GL-AMW-12, GL-COI-9, GL-EIM-9, GL-ELE -13, GL-ELE -14, GL-GHW-10, GL-GHW-11, GL-INM-12, GL-INM-13, GL-MAM-10, GL-MAM-11, GL-MAN-10, GL-MAN-11, GL-MDO-12, GL-MOC-11,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588" s="129" t="str" cm="1">
        <f t="array" ref="C588">_xlfn.TEXTJOIN(", ",TRUE,_xlfn._xlws.FILTER('5. Données salariales brutes'!$A$2:$A$1297,('5. Données salariales brutes'!$C$2:$C$1297 &gt;'5. Données salariales brutes'!E588)*('5. Données salariales brutes'!$C$2:$C$1297 &lt;'5. Données salariales brutes'!C588),"No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ED-LAT-04 (EE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589" spans="1:3" s="38" customFormat="1" ht="300" x14ac:dyDescent="0.25">
      <c r="A589" s="61" t="str">
        <f>'5. Données salariales brutes'!A589</f>
        <v>ED-EST-06 Colombie-Britannique (EE 3)</v>
      </c>
      <c r="B589" s="130" t="str" cm="1">
        <f t="array" ref="B589">_xlfn.TEXTJOIN(", ", TRUE, _xlfn._xlws.FILTER('5. Données salariales brutes'!$A$2:$A$1297, ('5. Données salariales brutes'!$C$2:$C$1297 &lt; '5. Données salariales brutes'!D589) * ('5. Données salariales brutes'!$C$2:$C$1297 &gt;= '5. Données salariales brutes'!C589) * ('5. Données salariales brutes'!$A$2:$A$1297 &lt;&gt; '5. Données salariales brutes'!A589), "No matches"))</f>
        <v>AG-01, AS-04, BI-01, CH-01, CR-07, DA-CON-7, DD-06, ED-EST-01 (EE 8), ED-EST-02 (EE 7) ,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c r="C589" s="129" t="str" cm="1">
        <f t="array" ref="C589">_xlfn.TEXTJOIN(", ",TRUE,_xlfn._xlws.FILTER('5. Données salariales brutes'!$A$2:$A$1297,('5. Données salariales brutes'!$C$2:$C$1297 &gt;'5. Données salariales brutes'!E589)*('5. Données salariales brutes'!$C$2:$C$1297 &lt;'5. Données salariales brutes'!C589),"No matches"))</f>
        <v>AS-03, DA-PRO-6, DD-05, DS-1, EC-02, ED-EST-01 (EE 7) , ED-EST-02 (EE 6)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590" spans="1:3" s="38" customFormat="1" ht="300" x14ac:dyDescent="0.25">
      <c r="A590" s="61" t="str">
        <f>'5. Données salariales brutes'!A590</f>
        <v>ED-EST-06 Colombie-Britannique (EE 4)</v>
      </c>
      <c r="B590" s="130" t="str" cm="1">
        <f t="array" ref="B590">_xlfn.TEXTJOIN(", ", TRUE, _xlfn._xlws.FILTER('5. Données salariales brutes'!$A$2:$A$1297, ('5. Données salariales brutes'!$C$2:$C$1297 &lt; '5. Données salariales brutes'!D590) * ('5. Données salariales brutes'!$C$2:$C$1297 &gt;= '5. Données salariales brutes'!C590) * ('5. Données salariales brutes'!$A$2:$A$1297 &lt;&gt; '5. Données salariales brutes'!A590), "No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(utilisation de matériel et métier spécialisés), SG-PAT-02, SG-SRE-02, SO-FLP-01, SR-E (APA), SR-E (APB), SR-W (Groupe salarial 7), SW-SCW-02, TI-05, WP-03</v>
      </c>
      <c r="C590" s="129" t="str" cm="1">
        <f t="array" ref="C590">_xlfn.TEXTJOIN(", ",TRUE,_xlfn._xlws.FILTER('5. Données salariales brutes'!$A$2:$A$1297,('5. Données salariales brutes'!$C$2:$C$1297 &gt;'5. Données salariales brutes'!E590)*('5. Données salariales brutes'!$C$2:$C$1297 &lt;'5. Données salariales brutes'!C590),"No matches"))</f>
        <v>AG-01, BI-01, CH-01, CR-07, DA-CON-7,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4), ED-EST-05 Colombie-Britannique (EE 5), ED-EST-06 Colombie-Britannique (EE 3),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HR-01, HS-HDO-08, LI-9, MA-02, PC-01, PI-04-CGC, PS-1, SC-5 (utilisation de matériel et métier spécialisés), SC-6 (utilisation de matériel et métier spécialisés), SO-MAO-01, SR-E (Groupe salarial 3 MDO-4), SR-W (Groupe salarial 4), SR-W (Groupe salarial 5), SR-W (Groupe salarial 6), SW-SCW-01, SW-CHA-01</v>
      </c>
    </row>
    <row r="591" spans="1:3" s="38" customFormat="1" ht="285" x14ac:dyDescent="0.25">
      <c r="A591" s="61" t="str">
        <f>'5. Données salariales brutes'!A591</f>
        <v>ED-EST-06 Colombie-Britannique (EE 5)</v>
      </c>
      <c r="B591" s="130" t="str" cm="1">
        <f t="array" ref="B591">_xlfn.TEXTJOIN(", ", TRUE, _xlfn._xlws.FILTER('5. Données salariales brutes'!$A$2:$A$1297, ('5. Données salariales brutes'!$C$2:$C$1297 &lt; '5. Données salariales brutes'!D591) * ('5. Données salariales brutes'!$C$2:$C$1297 &gt;= '5. Données salariales brutes'!C591) * ('5. Données salariales brutes'!$A$2:$A$1297 &lt;&gt; '5. Données salariales brutes'!A591),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PI-05-CGC, PR(S)-02, RO-04, SE-RES-1, SG-PAT-02, SO-FLP-02, SO-MAO-02, SO-RAD-01, SR-E (Groupe salarial 4 MDO-5), SR-W (Groupe salarial 8), SR-W (Groupe salarial 11), SW-SCW-02, SW-CHA-02, UT-1</v>
      </c>
      <c r="C591" s="129" t="str" cm="1">
        <f t="array" ref="C591">_xlfn.TEXTJOIN(", ",TRUE,_xlfn._xlws.FILTER('5. Données salariales brutes'!$A$2:$A$1297,('5. Données salariales brutes'!$C$2:$C$1297 &gt;'5. Données salariales brutes'!E591)*('5. Données salariales brutes'!$C$2:$C$1297 &lt;'5. Données salariales brutes'!C591),"No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(utilisation de matériel et métier spécialisés), SC-7 (utilisation de matériel et métier spécialisés), SG-SRE-02, SO-FLP-01, SR-E (Groupe salarial 3 MDO-4), SR-E (APA), SR-E (APB), SR-W (Groupe salarial 6), SR-W (Groupe salarial 7), SW-SCW-01, TI-05, WP-03</v>
      </c>
    </row>
    <row r="592" spans="1:3" s="38" customFormat="1" ht="270" x14ac:dyDescent="0.25">
      <c r="A592" s="61" t="str">
        <f>'5. Données salariales brutes'!A592</f>
        <v>ED-EST-06 Colombie-Britannique (EE 6)</v>
      </c>
      <c r="B592" s="130" t="str" cm="1">
        <f t="array" ref="B592">_xlfn.TEXTJOIN(", ", TRUE, _xlfn._xlws.FILTER('5. Données salariales brutes'!$A$2:$A$1297, ('5. Données salariales brutes'!$C$2:$C$1297 &lt; '5. Données salariales brutes'!D592) * ('5. Données salariales brutes'!$C$2:$C$1297 &gt;= '5. Données salariales brutes'!C592) * ('5. Données salariales brutes'!$A$2:$A$1297 &lt;&gt; '5. Données salariales brutes'!A592),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MA-03, NU-CHN-1, NU-HOS-1, PI-05-CGC, PO-IMA-03, PO-LES-TO-03, PO-LES-IM-03, PO-TCO-03, RO-04, SO-MAO-03, SO-RAD-02, SR-E (Groupe salarial 4 MDO-5), SR-E (Groupe salarial 5), SR-W (Groupe salarial 11), SW-CHA-02, TI-05 Aviation, TR-02</v>
      </c>
      <c r="C592" s="129" t="str" cm="1">
        <f t="array" ref="C592">_xlfn.TEXTJOIN(", ",TRUE,_xlfn._xlws.FILTER('5. Données salariales brutes'!$A$2:$A$1297,('5. Données salariales brutes'!$C$2:$C$1297 &gt;'5. Données salariales brutes'!E592)*('5. Données salariales brutes'!$C$2:$C$1297 &lt;'5. Données salariales brutes'!C592),"No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SR-E (APA), SR-E (APB), SR-W (Groupe salarial 7), SR-W (Groupe salarial 8), SW-SCW-02, TI-05, UT-1, WP-03</v>
      </c>
    </row>
    <row r="593" spans="1:3" s="38" customFormat="1" ht="240" x14ac:dyDescent="0.25">
      <c r="A593" s="61" t="str">
        <f>'5. Données salariales brutes'!A593</f>
        <v>ED-EST-06 Colombie-Britannique (EE 7)</v>
      </c>
      <c r="B593" s="130" t="str" cm="1">
        <f t="array" ref="B593">_xlfn.TEXTJOIN(", ", TRUE, _xlfn._xlws.FILTER('5. Données salariales brutes'!$A$2:$A$1297, ('5. Données salariales brutes'!$C$2:$C$1297 &lt; '5. Données salariales brutes'!D593) * ('5. Données salariales brutes'!$C$2:$C$1297 &gt;= '5. Données salariales brutes'!C593) * ('5. Données salariales brutes'!$A$2:$A$1297 &lt;&gt; '5. Données salariales brutes'!A593), "No matches"))</f>
        <v>AG-02, AI-02, BI-02, CH-02, CX-2, DD-09, ED-EDS-02, ED-EST-03 (EE 9), ED-EST-04 (EE 6), ED-EST-04 (EE 7), ED-EST-05 (EE 4), ED-EST-05 (EE 5), ED-EST-06 (EE 3), ED-EST-06 (EE 4),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8), ED-LAT-04 (EE 12), ED-LAT-04 (EE 13), EG-05, EL-05, EU-PEI-2, FB-3, FO-01, FR-1, GL-EIM-14, GL-PCF-14, GL-SMW-13, GL-SMW-14, GL-VHE-14, GS-12, GS-13, HP-06, HS-PHS-10, LP-00, MA-03, ND-DIT-1, ND-HME-1, OM-04, PC-02, PE-03, PI-06-CGC, PR(S)-03, SO-FLP-03, SO-MAO-04, SO-RAD-02, SO-RAD-03, SR-E (Groupe salarial 5), SR-E (Groupe salarial 6), SR-E (Groupe salarial 7), SR-E (Groupe salarial 8), SW-SCW-03, TI-06, TI-05 Aviation, TI-05 Marine</v>
      </c>
      <c r="C593" s="129" t="str" cm="1">
        <f t="array" ref="C593">_xlfn.TEXTJOIN(", ",TRUE,_xlfn._xlws.FILTER('5. Données salariales brutes'!$A$2:$A$1297,('5. Données salariales brutes'!$C$2:$C$1297 &gt;'5. Données salariales brutes'!E593)*('5. Données salariales brutes'!$C$2:$C$1297 &lt;'5. Données salariales brutes'!C593),"No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GS-11, GT-05, HP-05, HR-02, HS-HDO-10, HS-PHS-09, LS-02, MT-02, NU-CHN-1, NU-HOS-1, PI-05-CGC, PO-IMA-03, PO-LES-TO-03, PO-LES-IM-03, PO-TCO-03, RO-04, SE-RES-1, SO-FLP-02, SO-MAO-02, SO-MAO-03, SO-RAD-01, SR-E (Groupe salarial 4 MDO-5), SR-W (Groupe salarial 8), SR-W (Groupe salarial 11), SW-CHA-02, TR-02, UT-1</v>
      </c>
    </row>
    <row r="594" spans="1:3" s="38" customFormat="1" ht="195" x14ac:dyDescent="0.25">
      <c r="A594" s="61" t="str">
        <f>'5. Données salariales brutes'!A594</f>
        <v>ED-EST-06 Colombie-Britannique (EE 8)</v>
      </c>
      <c r="B594" s="130" t="str" cm="1">
        <f t="array" ref="B594">_xlfn.TEXTJOIN(", ", TRUE, _xlfn._xlws.FILTER('5. Données salariales brutes'!$A$2:$A$1297, ('5. Données salariales brutes'!$C$2:$C$1297 &lt; '5. Données salariales brutes'!D594) * ('5. Données salariales brutes'!$C$2:$C$1297 &gt;= '5. Données salariales brutes'!C594) * ('5. Données salariales brutes'!$A$2:$A$1297 &lt;&gt; '5. Données salariales brutes'!A594), "No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LP-00, ND-ADV-1, ND-DIT-1, ND-HME-1, NU-CHN-2, NU-HOS-2, OM-04, PC-02, PG-04, PI-06-CGC, PM-05 , PM-MCO-01, PO-LES-TO-04, PO-TCO-04, PS-2, PR(S)-03, RO-05,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c r="C594" s="129" t="str" cm="1">
        <f t="array" ref="C594">_xlfn.TEXTJOIN(", ",TRUE,_xlfn._xlws.FILTER('5. Données salariales brutes'!$A$2:$A$1297,('5. Données salariales brutes'!$C$2:$C$1297 &gt;'5. Données salariales brutes'!E594)*('5. Données salariales brutes'!$C$2:$C$1297 &lt;'5. Données salariales brutes'!C594),"No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11), ED-LAT-04 (EE 12), ED-LAT-04 (EE 13), EG-05, EL-05, FO-01, FR-1, GL-COI-14, GL-EIM-13, GL-EIM-14, GL-PCF-14, GL-PIP-14, GL-SMW-12, GL-SMW-13, GL-VHE-13, GL-VHE-14, GS-12, GT-05, HP-05, HS-HDO-10, HS-PHS-10, MA-03, PE-03, PO-IMA-03, PO-LES-TO-03, PO-LES-IM-03, PO-TCO-03, RO-04, SO-FLP-03, SO-MAO-03, SO-RAD-02, SR-E (Groupe salarial 5), TI-05 Aviation, TR-02</v>
      </c>
    </row>
    <row r="595" spans="1:3" s="38" customFormat="1" ht="195" x14ac:dyDescent="0.25">
      <c r="A595" s="61" t="str">
        <f>'5. Données salariales brutes'!A595</f>
        <v>ED-EST-06 Colombie-Britannique (EE 9)</v>
      </c>
      <c r="B595" s="130" t="str" cm="1">
        <f t="array" ref="B595">_xlfn.TEXTJOIN(", ", TRUE, _xlfn._xlws.FILTER('5. Données salariales brutes'!$A$2:$A$1297, ('5. Données salariales brutes'!$C$2:$C$1297 &lt; '5. Données salariales brutes'!D595) * ('5. Données salariales brutes'!$C$2:$C$1297 &gt;= '5. Données salariales brutes'!C595) * ('5. Données salariales brutes'!$A$2:$A$1297 &lt;&gt; '5. Données salariales brutes'!A595), "No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10), EG-06, EL-06, FB-4, FR-3, GT-06, IT-02, LS-03, ND-DIT-2, NU-CHN-2, NU-CHN-3, NU-HOS-2, NU-HOS-3, PG-04, PS-2, SG-PAT-03, SG-SRE-03, SO-FLP-04, SO-MAO-05, SR-E (Groupe salarial 10), SR-E (Groupe salarial 11), SR-E (Groupe salarial 12), SR-W (Groupe salarial 12), SW-SCW-02 Travailleurs du service social clinique, SW-CHA-03, VM-1</v>
      </c>
      <c r="C595" s="129" t="str" cm="1">
        <f t="array" ref="C595">_xlfn.TEXTJOIN(", ",TRUE,_xlfn._xlws.FILTER('5. Données salariales brutes'!$A$2:$A$1297,('5. Données salariales brutes'!$C$2:$C$1297 &gt;'5. Données salariales brutes'!E595)*('5. Données salariales brutes'!$C$2:$C$1297 &lt;'5. Données salariales brutes'!C595),"No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ED-LAT-04 (EE 13), EG-05, EL-05, EU-PEI-2, FB-3, FO-01, FR-2, FS-01, GL-SMW-13, GL-SMW-14, GS-13, HP-06, HR-03, HS-PHS-10, IS-04 , LP-00, MA-03,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row>
    <row r="596" spans="1:3" s="38" customFormat="1" ht="165" x14ac:dyDescent="0.25">
      <c r="A596" s="61" t="str">
        <f>'5. Données salariales brutes'!A596</f>
        <v>ED-EST-06 Colombie-Britannique (EE 10)</v>
      </c>
      <c r="B596" s="130" t="str" cm="1">
        <f t="array" ref="B596">_xlfn.TEXTJOIN(", ", TRUE, _xlfn._xlws.FILTER('5. Données salariales brutes'!$A$2:$A$1297, ('5. Données salariales brutes'!$C$2:$C$1297 &lt; '5. Données salariales brutes'!D596) * ('5. Données salariales brutes'!$C$2:$C$1297 &gt;= '5. Données salariales brutes'!C596) * ('5. Données salariales brutes'!$A$2:$A$1297 &lt;&gt; '5. Données salariales brutes'!A596), "No matches"))</f>
        <v>AI-03, AR-03, CT-FIN-02 , CX-3, ED-EDS-03, ED-EST-04 (EE 9), ED-EST-04 (EE 10), ED-EST-05 (EE 7), ED-EST-06 (EE 6), ED-EST-06 Ontario (EE 10), ED-EST-06 Manitoba (EE 10), ED-EST-05 Colombie-Britannique (EE 11), ED-EST-06 Colombie-Britannique (EE 11), EG-06, EL-06, FR-3, HP-07, MT-03, ND-DIT-2, ND-HME-2, NU-CHN-3, NU-HOS-3, OP-1, PE-04, PI-07-CGC, PR(S)-04, SO-FLP-05, SO-MAO-06, SR-E (Groupe salarial 12), SW-SCW-03 Travailleurs du service social clinique, TI-07, TI-06 Sécurité ferroviaire, TR-03, UT-2</v>
      </c>
      <c r="C596" s="129" t="str" cm="1">
        <f t="array" ref="C596">_xlfn.TEXTJOIN(", ",TRUE,_xlfn._xlws.FILTER('5. Données salariales brutes'!$A$2:$A$1297,('5. Données salariales brutes'!$C$2:$C$1297 &gt;'5. Données salariales brutes'!E596)*('5. Données salariales brutes'!$C$2:$C$1297 &lt;'5. Données salariales brutes'!C596),"No matches"))</f>
        <v>AS-05, CT-EAV-02 , CT-IAU-02, CX-2, DS-3, ED-EST-04 (EE 7), ED-EST-04 (EE 8), ED-EST-05 (EE 5), ED-EST-05 (EE 6), ED-EST-06 (EE 4), ED-EST-06 (EE 5), ED-EST-06 Québec (EE 12), ED-EST-06 Ontario (EE 8), ED-EST-06 Ontario (EE 9), ED-EST-05 Manitoba (EE 9), ED-EST-05 Manitoba (EE 10), ED-EST-06 Manitoba (EE 8), ED-EST-06 Manitoba (EE 9), ED-EST-05 Saskatchewan (EE 10), ED-EST-06 Saskatchewan (EE 9), ED-EST-06 Saskatchewan (EE 10), ED-EST-05 Alberta (EE 10), ED-EST-06 Alberta (EE 9), ED-EST-06 Alberta (EE 10), ED-EST-05 Colombie-Britannique (EE 10), ED-EST-06 Colombie-Britannique (EE 9), EU-PEI-2, FB-3, FB-4,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SW-CHA-03, TI-05 Marine, VM-1, WP-04</v>
      </c>
    </row>
    <row r="597" spans="1:3" s="38" customFormat="1" ht="120" x14ac:dyDescent="0.25">
      <c r="A597" s="61" t="str">
        <f>'5. Données salariales brutes'!A597</f>
        <v>ED-EST-06 Colombie-Britannique (EE 11)</v>
      </c>
      <c r="B597" s="130" t="str" cm="1">
        <f t="array" ref="B597">_xlfn.TEXTJOIN(", ", TRUE, _xlfn._xlws.FILTER('5. Données salariales brutes'!$A$2:$A$1297, ('5. Données salariales brutes'!$C$2:$C$1297 &lt; '5. Données salariales brutes'!D597) * ('5. Données salariales brutes'!$C$2:$C$1297 &gt;= '5. Données salariales brutes'!C597) * ('5. Données salariales brutes'!$A$2:$A$1297 &lt;&gt; '5. Données salariales brutes'!A597), "No matches"))</f>
        <v>AI-03, AS-06, EC-05, ED-EDS-04, ED-EST-04 (EE 10), ED-EST-05 (EE 8), ED-EST-06 (EE 7), FB-5, FO-02, FR-4, IS-05 , LS-04, MA-04, MT-03, MT-04, ND-DIT-3, NU-CHN-4, NU-HOS-4, OM-05, OP-1, PE-04, PR(S)-04, RO-06, SG-SRE-04, SO-FLP-05, SO-MAO-06, SO-MAO-07, SW-SCW-03 Travailleurs du service social clinique, TI-06 Aviation, TI-06 Sécurité ferroviaire, TR-03, UT-2, WP-05</v>
      </c>
      <c r="C597" s="129" t="str" cm="1">
        <f t="array" ref="C597">_xlfn.TEXTJOIN(", ",TRUE,_xlfn._xlws.FILTER('5. Données salariales brutes'!$A$2:$A$1297,('5. Données salariales brutes'!$C$2:$C$1297 &gt;'5. Données salariales brutes'!E597)*('5. Données salariales brutes'!$C$2:$C$1297 &lt;'5. Données salariales brutes'!C597),"No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HP-07, LS-03, ND-DIT-2, ND-HME-2, NU-CHN-2, NU-CHN-3, NU-HOS-2, NU-HOS-3, PG-04, PI-07-CGC, SG-PAT-03, SG-SRE-03, SO-FLP-04, SO-MAO-05, SR-E (Groupe salarial 10), SR-E (Groupe salarial 11), SR-E (Groupe salarial 12), SR-W (Groupe salarial 12), SW-SCW-02 Travailleurs du service social clinique, SW-CHA-03, TI-07</v>
      </c>
    </row>
    <row r="598" spans="1:3" s="38" customFormat="1" ht="135" x14ac:dyDescent="0.25">
      <c r="A598" s="61" t="str">
        <f>'5. Données salariales brutes'!A598</f>
        <v>ED-LAT-01 (EE 1)</v>
      </c>
      <c r="B598" s="130" t="str" cm="1">
        <f t="array" ref="B598">_xlfn.TEXTJOIN(", ", TRUE, _xlfn._xlws.FILTER('5. Données salariales brutes'!$A$2:$A$1297, ('5. Données salariales brutes'!$C$2:$C$1297 &lt; '5. Données salariales brutes'!D598) * ('5. Données salariales brutes'!$C$2:$C$1297 &gt;= '5. Données salariales brutes'!C598) * ('5. Données salariales brutes'!$A$2:$A$1297 &lt;&gt; '5. Données salariales brutes'!A598), "No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3), ED-EST-01 Saskatchewan (EE 6), ED-EST-01 Saskatchewan (EE 7), ED-EST-02 Saskatchewan (EE 3), ED-EST-03 Saskatchewan (EE 1), ED-EST-01 Alberta (EE 6), ED-EST-02 Alberta (EE 3), ED-EST-01 Colombie-Britannique(EE 3), ED-EST-02 Colombie-Britannique (EE 1), ED-LAT-01 (EE 2), EU-TEA (Maritimes), EU-TEA (Québec), EU-TEA (Ontario), EU-TEA (Manitoba), EU-TEA (Saskatchewan), EU-TEA (Alberta), EU-TEA (Colombie-Britannique), GL-AMW-1, GL-ELE -2, GL-ELE -3, GL-MDO-1, GL-MDO-2, HS-HDO-01, LI-3, SR-W (Groupe salarial 9) APD-4, ST-SCY-1</v>
      </c>
      <c r="C598" s="129" t="str" cm="1">
        <f t="array" ref="C598">_xlfn.TEXTJOIN(", ",TRUE,_xlfn._xlws.FILTER('5. Données salariales brutes'!$A$2:$A$1297,('5. Données salariales brutes'!$C$2:$C$1297 &gt;'5. Données salariales brutes'!E598)*('5. Données salariales brutes'!$C$2:$C$1297 &lt;'5. Données salariales brutes'!C598),"No matches"))</f>
        <v>CM-03, DA-PRO-2, ED-EST-01 Maritimes (EE 5), ED-EST-02 Maritimes (EE 4), ED-EST-03 Maritimes (EE 1), ED-EST-01 Québec (EE 3), ED-EST-02 Québec (EE 2), ED-EST-03 Québec (EE 1), ED-EST-01 Ontario (EE 2), ED-EST-01 Ontario (EE 3), ED-EST-01 Manitoba (EE 3), ED-EST-01 Manitoba (EE 4), ED-EST-02 Manitoba (EE 1), ED-EST-02 Manitoba (EE 2), ED-EST-01 Saskatchewan (EE 5), ED-EST-02 Saskatchewan (EE 2), ED-EST-01 Alberta (EE 4), ED-EST-01 Alberta (EE 5), ED-EST-02 Alberta (EE 2), ED-EST-01 Colombie-Britannique (EE 2), EG-02 employé‑e‑s dont le traitement est protégé, GL-ELE -1, GS-02, HS-PHS-01, LI-1, LI-2, OE-MEO-4, PY-02, SR-W (Groupe salarial 9) APC-3, SR-W (Groupe salarial 9) APD-3, ST-OCE-2, ST-STN-1, ST-STN-2</v>
      </c>
    </row>
    <row r="599" spans="1:3" s="38" customFormat="1" ht="165" x14ac:dyDescent="0.25">
      <c r="A599" s="61" t="str">
        <f>'5. Données salariales brutes'!A599</f>
        <v>ED-LAT-01 (EE 2)</v>
      </c>
      <c r="B599" s="130" t="str" cm="1">
        <f t="array" ref="B599">_xlfn.TEXTJOIN(", ", TRUE, _xlfn._xlws.FILTER('5. Données salariales brutes'!$A$2:$A$1297, ('5. Données salariales brutes'!$C$2:$C$1297 &lt; '5. Données salariales brutes'!D599) * ('5. Données salariales brutes'!$C$2:$C$1297 &gt;= '5. Données salariales brutes'!C599) * ('5. Données salariales brutes'!$A$2:$A$1297 &lt;&gt; '5. Données salariales brutes'!A599), "No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7), ED-EST-02 Alberta (EE 4), ED-EST-03 Alberta (EE 1), ED-EST-01 Colombie-Britannique (EE 4), ED-EST-02 Colombie-Britannique (EE 2), ED-LAT-01 (EE 3), EU-TEA (Maritimes), EU-TEA (Québec), EU-TEA (Ontario), EU-TEA (Manitoba), EU-TEA (Saskatchewan), EU-TEA (Alberta), EU-TEA (Colombie-Britannique), GL-AMW-2, GL-ELE -4, GL-MAN-1, GL-MDO-2, GL-MDO-3, GL-MOC-1, GL-MOC-2, GT-01, HS-PHS-02, LI-3, PY-03, SR-W (Groupe salarial 9) APC-4, ST-OCE-3, ST-SCY-2</v>
      </c>
      <c r="C599" s="129" t="str" cm="1">
        <f t="array" ref="C599">_xlfn.TEXTJOIN(", ",TRUE,_xlfn._xlws.FILTER('5. Données salariales brutes'!$A$2:$A$1297,('5. Données salariales brutes'!$C$2:$C$1297 &gt;'5. Données salariales brutes'!E599)*('5. Données salariales brutes'!$C$2:$C$1297 &lt;'5. Données salariales brutes'!C599),"No matches"))</f>
        <v>CR-03, DA-CON-3, ED-EST-01 Maritimes (EE 6), ED-EST-02 Maritimes (EE 5), ED-EST-03 Maritimes (EE 2), ED-EST-01 Québec (EE 4), ED-EST-02 Québec (EE 3), ED-EST-03 Québec (EE 2), ED-EST-01 Ontario (EE 4), ED-EST-02 Ontario (EE 1), ED-EST-01 Manitoba (EE 4),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GL-AMW-1, GL-ELE -2, GL-ELE -3, GL-MDO-1, HS-HDO-01, LI-2, PY-02, SR-W (Groupe salarial 9) APC-3, SR-W (Groupe salarial 9) APD-4, ST-SCY-1, ST-STN-2</v>
      </c>
    </row>
    <row r="600" spans="1:3" s="38" customFormat="1" ht="165" x14ac:dyDescent="0.25">
      <c r="A600" s="61" t="str">
        <f>'5. Données salariales brutes'!A600</f>
        <v>ED-LAT-01 (EE 3)</v>
      </c>
      <c r="B600" s="130" t="str" cm="1">
        <f t="array" ref="B600">_xlfn.TEXTJOIN(", ", TRUE, _xlfn._xlws.FILTER('5. Données salariales brutes'!$A$2:$A$1297, ('5. Données salariales brutes'!$C$2:$C$1297 &lt; '5. Données salariales brutes'!D600) * ('5. Données salariales brutes'!$C$2:$C$1297 &gt;= '5. Données salariales brutes'!C600) * ('5. Données salariales brutes'!$A$2:$A$1297 &lt;&gt; '5. Données salariales brutes'!A600),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4), ED-LAT-02 (EE 1), GL-AMW-00, GL-AMW-3, GL-AMW-4, GL-ELE -5, GL-ELE -6, GL-MAN-2, GL-MDO-4, GL-MOC-2, GL-MOC-3, GS-03, GT-01, HS-HDO-02, LI-4, OE-MEO-5, SR-W (Groupe salarial 1), SR-W (Groupe salarial 9) APC-4, SR-W (Groupe salarial 9) APD-5, ST-SCY-2, ST-SCY-3, TI-01</v>
      </c>
      <c r="C600" s="129" t="str" cm="1">
        <f t="array" ref="C600">_xlfn.TEXTJOIN(", ",TRUE,_xlfn._xlws.FILTER('5. Données salariales brutes'!$A$2:$A$1297,('5. Données salariales brutes'!$C$2:$C$1297 &gt;'5. Données salariales brutes'!E600)*('5. Données salariales brutes'!$C$2:$C$1297 &lt;'5. Données salariales brutes'!C600),"No matches"))</f>
        <v>CM-04, CR-03, DA-CON-3, DA-PRO-3, ED-EST-01 Maritimes (EE 7), ED-EST-02 Maritimes (EE 6), ED-EST-03 Maritimes (EE 3), ED-EST-01 Québec (EE 5), ED-EST-02 Québec (EE 4), ED-EST-03 Québec (EE 2),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GL-MAN-1, GL-MDO-2, GL-MDO-3, GL-MOC-1, HS-HDO-01, HS-PHS-02, LI-3, PY-03, SR-W (Groupe salarial 9) APD-4, ST-OCE-3, ST-SCY-1</v>
      </c>
    </row>
    <row r="601" spans="1:3" ht="195" x14ac:dyDescent="0.25">
      <c r="A601" s="61" t="str">
        <f>'5. Données salariales brutes'!A601</f>
        <v>ED-LAT-01 (EE 4)</v>
      </c>
      <c r="B601" s="130" t="str" cm="1">
        <f t="array" ref="B601">_xlfn.TEXTJOIN(", ", TRUE, _xlfn._xlws.FILTER('5. Données salariales brutes'!$A$2:$A$1297, ('5. Données salariales brutes'!$C$2:$C$1297 &lt; '5. Données salariales brutes'!D601) * ('5. Données salariales brutes'!$C$2:$C$1297 &gt;= '5. Données salariales brutes'!C601) * ('5. Données salariales brutes'!$A$2:$A$1297 &lt;&gt; '5. Données salariales brutes'!A601), "No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ED-EST-03 Alberta (EE 3), ED-EST-01 Colombie-Britannique (EE 6), ED-EST-02 Colombie-Britannique (EE 4), ED-EST-03 Colombie-Britannique (EE 2), ED-LAT-01 (EE 5), ED-LAT-02 (EE 2), ED-LAT-03 (EE 1), EL-01, EU-PEI-1, GL-AMW-4, GL-AMW-5, GL-ELE -6, GL-ELE -7, GL-MAN-3, GL-MAN-4, GL-MDO-5, GL-MOC-3, GL-MOC-4, GS-04, HS-PHS-03, LI-5, PY-04, SR-W (Groupe salarial 9) APC-5, SR-W (Groupe salarial 9) APD-6, ST-COR-1, ST-SCY-3, TI-01</v>
      </c>
      <c r="C601" s="129" t="str" cm="1">
        <f t="array" ref="C601">_xlfn.TEXTJOIN(", ",TRUE,_xlfn._xlws.FILTER('5. Données salariales brutes'!$A$2:$A$1297,('5. Données salariales brutes'!$C$2:$C$1297 &gt;'5. Données salariales brutes'!E601)*('5. Données salariales brutes'!$C$2:$C$1297 &lt;'5. Données salariales brutes'!C601),"No matches"))</f>
        <v>CM-05, DA-PRO-3, DD-02, ED-EST-01 (EE 1), ED-EST-01 Maritimes (EE 8), ED-EST-02 Maritimes (EE 7), ED-EST-03 Maritimes (EE 4), ED-EST-04 Maritimes (EE 1), ED-EST-01 Québec (EE 5), ED-EST-02 Québec (EE 4), ED-EST-02 Québec (EE 5), ED-EST-03 Québec (EE 3), ED-EST-04 Québec (EE 2), ED-EST-01 Ontario (EE 6), ED-EST-01 Ontario (EE 7), ED-EST-02 Ontario (EE 2), ED-EST-02 Ontario (EE 3), ED-EST-03 Ontario (EE 1),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ED-LAT-02 (EE 1), GL-AMW-00, GL-AMW-2, GL-AMW-3, GL-ELE -4, GL-ELE -5, GL-MAN-1, GL-MAN-2, GL-MDO-3, GL-MDO-4, GL-MOC-2, GS-03, GT-01, HS-HDO-02, HS-PHS-02, LI-4, OE-MEO-5, PY-03, SR-W (Groupe salarial 1), SR-W (Groupe salarial 9) APC-4, SR-W (Groupe salarial 9) APD-5, ST-OCE-3, ST-SCY-2</v>
      </c>
    </row>
    <row r="602" spans="1:3" ht="195" x14ac:dyDescent="0.25">
      <c r="A602" s="61" t="str">
        <f>'5. Données salariales brutes'!A602</f>
        <v>ED-LAT-01 (EE 5)</v>
      </c>
      <c r="B602" s="130" t="str" cm="1">
        <f t="array" ref="B602">_xlfn.TEXTJOIN(", ", TRUE, _xlfn._xlws.FILTER('5. Données salariales brutes'!$A$2:$A$1297, ('5. Données salariales brutes'!$C$2:$C$1297 &lt; '5. Données salariales brutes'!D602) * ('5. Données salariales brutes'!$C$2:$C$1297 &gt;= '5. Données salariales brutes'!C602) * ('5. Données salariales brutes'!$A$2:$A$1297 &lt;&gt; '5. Données salariales brutes'!A602),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602" s="129" t="str" cm="1">
        <f t="array" ref="C602">_xlfn.TEXTJOIN(", ",TRUE,_xlfn._xlws.FILTER('5. Données salariales brutes'!$A$2:$A$1297,('5. Données salariales brutes'!$C$2:$C$1297 &gt;'5. Données salariales brutes'!E602)*('5. Données salariales brutes'!$C$2:$C$1297 &lt;'5. Données salariales brutes'!C602),"No matches"))</f>
        <v>CM-05, CR-04, ED-EST-01 (EE 1),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EL-01, GL-AMW-00, GL-AMW-3, GL-AMW-4, GL-ELE -5, GL-ELE -6, GL-MAN-2, GL-MAN-3, GL-MDO-4, GL-MOC-3, GL-MOC-4, GS-03, GS-04, HS-HDO-02, HS-PHS-03, LI-4, OE-MEO-5, PY-04, SR-W (Groupe salarial 1), ST-COR-1, ST-SCY-3, TI-01</v>
      </c>
    </row>
    <row r="603" spans="1:3" ht="240" x14ac:dyDescent="0.25">
      <c r="A603" s="61" t="str">
        <f>'5. Données salariales brutes'!A603</f>
        <v>ED-LAT-01 (EE 6)</v>
      </c>
      <c r="B603" s="130" t="str" cm="1">
        <f t="array" ref="B603">_xlfn.TEXTJOIN(", ", TRUE, _xlfn._xlws.FILTER('5. Données salariales brutes'!$A$2:$A$1297, ('5. Données salariales brutes'!$C$2:$C$1297 &lt; '5. Données salariales brutes'!D603) * ('5. Données salariales brutes'!$C$2:$C$1297 &gt;= '5. Données salariales brutes'!C603) * ('5. Données salariales brutes'!$A$2:$A$1297 &lt;&gt; '5. Données salariales brutes'!A603), "No matches"))</f>
        <v>AS-01, CR-05, DA-CON-4, ED-EST-01 (EE 3), ED-EST-02 (EE 2) , ED-EST-03 Maritimes (EE 7), ED-EST-03 Maritimes (EE 8), ED-EST-04 Maritimes (EE 3), ED-EST-04 Maritimes (EE 4), ED-EST-05 Maritimes (EE 1),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ED-EST-03 Colombie-Britannique (EE 3), ED-EST-04 Colombie-Britannique (EE 2), ED-LAT-01 (EE 7), ED-LAT-02 (EE 3), ED-LAT-02 (EE 4), ED-LAT-03 (EE 2), ED-LAT-03 (EE 3), ED-LAT-04 (EE 1), EG-01, GL-AIM-00, GL-AMW-6, GL-AMW-7, GL-ELE -8, GL-ELE -9, GL-GHW-3, GL-GHW-4, GL-INM-00, GL-MAM-5, GL-MAN-5, GL-MAN-6,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c r="C603" s="129" t="str" cm="1">
        <f t="array" ref="C603">_xlfn.TEXTJOIN(", ",TRUE,_xlfn._xlws.FILTER('5. Données salariales brutes'!$A$2:$A$1297,('5. Données salariales brutes'!$C$2:$C$1297 &gt;'5. Données salariales brutes'!E603)*('5. Données salariales brutes'!$C$2:$C$1297 &lt;'5. Données salariales brutes'!C603),"No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ED-EST-01 Colombie-Britannique (EE 7), ED-EST-02 Colombie-Britannique (EE 4), ED-EST-02 Colombie-Britannique (EE 5), ED-EST-03 Colombie-Britannique (EE 2), ED-EST-04 Colombie-Britannique (EE 1), ED-LAT-01 (EE 5), ED-LAT-02 (EE 2), ED-LAT-03 (EE 1), EL-01, EU-PEI-1, GL-AMW-5, GL-ELE -6, GL-ELE -7, GL-MAN-3, GL-MAN-4, GL-MDO-5, GL-MDO-6, GL-MOC-4, GL-MOC-5, GL-PRW-00, GS-04, HS-HDO-03, HS-PHS-03, LI-5, PY-04, SC-1 (utilisation de matériel et métier spécialisés), SR-W (Groupe salarial 9) APC-5, SR-W (Groupe salarial 9) APD-6, ST-COR-1, TI-02</v>
      </c>
    </row>
    <row r="604" spans="1:3" ht="270" x14ac:dyDescent="0.25">
      <c r="A604" s="61" t="str">
        <f>'5. Données salariales brutes'!A604</f>
        <v>ED-LAT-01 (EE 7)</v>
      </c>
      <c r="B604" s="130" t="str" cm="1">
        <f t="array" ref="B604">_xlfn.TEXTJOIN(", ", TRUE, _xlfn._xlws.FILTER('5. Données salariales brutes'!$A$2:$A$1297, ('5. Données salariales brutes'!$C$2:$C$1297 &lt; '5. Données salariales brutes'!D604) * ('5. Données salariales brutes'!$C$2:$C$1297 &gt;= '5. Données salariales brutes'!C604) * ('5. Données salariales brutes'!$A$2:$A$1297 &lt;&gt; '5. Données salariales brutes'!A604),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604" s="129" t="str" cm="1">
        <f t="array" ref="C604">_xlfn.TEXTJOIN(", ",TRUE,_xlfn._xlws.FILTER('5. Données salariales brutes'!$A$2:$A$1297,('5. Données salariales brutes'!$C$2:$C$1297 &gt;'5. Données salariales brutes'!E604)*('5. Données salariales brutes'!$C$2:$C$1297 &lt;'5. Données salariales brutes'!C604),"No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EG-01, EU-PEI-1,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605" spans="1:3" ht="285" x14ac:dyDescent="0.25">
      <c r="A605" s="61" t="str">
        <f>'5. Données salariales brutes'!A605</f>
        <v>ED-LAT-01 (EE 8)</v>
      </c>
      <c r="B605" s="130" t="str" cm="1">
        <f t="array" ref="B605">_xlfn.TEXTJOIN(", ", TRUE, _xlfn._xlws.FILTER('5. Données salariales brutes'!$A$2:$A$1297, ('5. Données salariales brutes'!$C$2:$C$1297 &lt; '5. Données salariales brutes'!D605) * ('5. Données salariales brutes'!$C$2:$C$1297 &gt;= '5. Données salariales brutes'!C605) * ('5. Données salariales brutes'!$A$2:$A$1297 &lt;&gt; '5. Données salariales brutes'!A605), "No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c r="C605" s="129" t="str" cm="1">
        <f t="array" ref="C605">_xlfn.TEXTJOIN(", ",TRUE,_xlfn._xlws.FILTER('5. Données salariales brutes'!$A$2:$A$1297,('5. Données salariales brutes'!$C$2:$C$1297 &gt;'5. Données salariales brutes'!E605)*('5. Données salariales brutes'!$C$2:$C$1297 &lt;'5. Données salariales brutes'!C605),"No matches"))</f>
        <v>AS-01, CM-06, CR-05, DA-CON-4, ED-EST-01 (EE 3), ED-EST-01 (EE 4), ED-EST-02 (EE 2) , ED-EST-03 (EE 1), ED-EST-03 Maritimes (EE 7), ED-EST-03 Maritimes (EE 8), ED-EST-04 Maritimes (EE 3), ED-EST-04 Maritimes (EE 4), ED-EST-05 Maritimes (EE 2), ED-EST-06 Maritimes (EE 1), ED-EST-01 Québec (EE 8),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606" spans="1:3" ht="300" x14ac:dyDescent="0.25">
      <c r="A606" s="61" t="str">
        <f>'5. Données salariales brutes'!A606</f>
        <v>ED-LAT-01 (EE 9)</v>
      </c>
      <c r="B606" s="130" t="str" cm="1">
        <f t="array" ref="B606">_xlfn.TEXTJOIN(", ", TRUE, _xlfn._xlws.FILTER('5. Données salariales brutes'!$A$2:$A$1297, ('5. Données salariales brutes'!$C$2:$C$1297 &lt; '5. Données salariales brutes'!D606) * ('5. Données salariales brutes'!$C$2:$C$1297 &gt;= '5. Données salariales brutes'!C606) * ('5. Données salariales brutes'!$A$2:$A$1297 &lt;&gt; '5. Données salariales brutes'!A606),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GL-MAM-8, GL-MAN-8, GL-MDO-9, GL-MDO-10,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c r="C606" s="129" t="str" cm="1">
        <f t="array" ref="C606">_xlfn.TEXTJOIN(", ",TRUE,_xlfn._xlws.FILTER('5. Données salariales brutes'!$A$2:$A$1297,('5. Données salariales brutes'!$C$2:$C$1297 &gt;'5. Données salariales brutes'!E606)*('5. Données salariales brutes'!$C$2:$C$1297 &lt;'5. Données salariales brutes'!C606),"No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GL-GHW-6, GL-INM-00, GL-INM-9, GL-MAM-00, GL-MAM-6, GL-MAM-7, GL-MAN-6, GL-MAN-7, GL-MDO-8, GL-MOC-7, GL-MOC-8,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607" spans="1:3" ht="300" x14ac:dyDescent="0.25">
      <c r="A607" s="61" t="str">
        <f>'5. Données salariales brutes'!A607</f>
        <v>ED-LAT-01 (EE 10)</v>
      </c>
      <c r="B607" s="130" t="str" cm="1">
        <f t="array" ref="B607">_xlfn.TEXTJOIN(", ", TRUE, _xlfn._xlws.FILTER('5. Données salariales brutes'!$A$2:$A$1297, ('5. Données salariales brutes'!$C$2:$C$1297 &lt; '5. Données salariales brutes'!D607) * ('5. Données salariales brutes'!$C$2:$C$1297 &gt;= '5. Données salariales brutes'!C607) * ('5. Données salariales brutes'!$A$2:$A$1297 &lt;&gt; '5. Données salariales brutes'!A607), "No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SO-MAO-TO, SR-E (Groupe salarial 1), SR-W (Groupe salarial 9) APC-7, SR-W (Groupe salarial 9) APD-9, ST-COR-2</v>
      </c>
      <c r="C607" s="129" t="str" cm="1">
        <f t="array" ref="C607">_xlfn.TEXTJOIN(", ",TRUE,_xlfn._xlws.FILTER('5. Données salariales brutes'!$A$2:$A$1297,('5. Données salariales brutes'!$C$2:$C$1297 &gt;'5. Données salariales brutes'!E607)*('5. Données salariales brutes'!$C$2:$C$1297 &lt;'5. Données salariales brutes'!C607),"No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GL-MAM-8, GL-MAN-7, GL-MAN-8, GL-MDO-9, GL-MOC-8, GL-MST-10, GL-MST-11, GL-PCF-6, GL-PIP-00, GL-PRW-7, GL-PRW-8, GL-WOW-00, GS-06, HP-02, HS-HDO-05, HS-PHS-05, IS-02 , LI-7, MT-01, PI-02-CGC, PM-02 , PY-06, RO-01, SC-4 (service du pont et service de la chambre des machines), SC-5 (service du pont et service de la chambre des machines), SC-STD-4, SC-STD-5, SG-SRE-01, SR-W (Groupe salarial 3), SR-W (Groupe salarial 9) APD-8, TI-03, TR-01</v>
      </c>
    </row>
    <row r="608" spans="1:3" ht="330" x14ac:dyDescent="0.25">
      <c r="A608" s="61" t="str">
        <f>'5. Données salariales brutes'!A608</f>
        <v>ED-LAT-01 (EE 11)</v>
      </c>
      <c r="B608" s="130" t="str" cm="1">
        <f t="array" ref="B608">_xlfn.TEXTJOIN(", ", TRUE, _xlfn._xlws.FILTER('5. Données salariales brutes'!$A$2:$A$1297, ('5. Données salariales brutes'!$C$2:$C$1297 &lt; '5. Données salariales brutes'!D608) * ('5. Données salariales brutes'!$C$2:$C$1297 &gt;= '5. Données salariales brutes'!C608) * ('5. Données salariales brutes'!$A$2:$A$1297 &lt;&gt; '5. Données salariales brutes'!A608),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ED-EST-03 Ontario (EE 8), ED-EST-04 Ontario (EE 5), ED-EST-05 Ontario (EE 4), ED-EST-05 Ontario (EE 5), ED-EST-06 Ontario (EE 2), ED-EST-06 Ontario (EE 3), ED-EST-04 Manitoba (EE 3), ED-EST-04 Manitoba (EE 4), ED-EST-05 Manitoba (EE 2), ED-EST-06 Manitoba (EE 1), ED-EST-04 Saskatchewan (EE 5), ED-EST-05 Saskatchewan (EE 3), ED-EST-06 Saskatchewan (EE 2), ED-EST-03 Alberta (EE 8), ED-EST-03 Alberta (EE 9),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608" s="129" t="str" cm="1">
        <f t="array" ref="C608">_xlfn.TEXTJOIN(", ",TRUE,_xlfn._xlws.FILTER('5. Données salariales brutes'!$A$2:$A$1297,('5. Données salariales brutes'!$C$2:$C$1297 &gt;'5. Données salariales brutes'!E608)*('5. Données salariales brutes'!$C$2:$C$1297 &lt;'5. Données salariales brutes'!C608),"No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7), ED-EST-04 Alberta (EE 3), ED-EST-04 Alberta (EE 4),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609" spans="1:3" ht="315" x14ac:dyDescent="0.25">
      <c r="A609" s="61" t="str">
        <f>'5. Données salariales brutes'!A609</f>
        <v>ED-LAT-01 (EE 12)</v>
      </c>
      <c r="B609" s="130" t="str" cm="1">
        <f t="array" ref="B609">_xlfn.TEXTJOIN(", ", TRUE, _xlfn._xlws.FILTER('5. Données salariales brutes'!$A$2:$A$1297, ('5. Données salariales brutes'!$C$2:$C$1297 &lt; '5. Données salariales brutes'!D609) * ('5. Données salariales brutes'!$C$2:$C$1297 &gt;= '5. Données salariales brutes'!C609) * ('5. Données salariales brutes'!$A$2:$A$1297 &lt;&gt; '5. Données salariales brutes'!A609), "No matches"))</f>
        <v>DD-06, DS-1, EC-02, ED-EST-01 (EE 7) , ED-EST-01 (EE 8), ED-EST-02 (EE 7) , ED-EST-03 (EE 4), ED-EST-04 (EE 2), ED-EST-05 (EE 1),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609" s="129" t="str" cm="1">
        <f t="array" ref="C609">_xlfn.TEXTJOIN(", ",TRUE,_xlfn._xlws.FILTER('5. Données salariales brutes'!$A$2:$A$1297,('5. Données salariales brutes'!$C$2:$C$1297 &gt;'5. Données salariales brutes'!E609)*('5. Données salariales brutes'!$C$2:$C$1297 &lt;'5. Données salariales brutes'!C609),"No matches"))</f>
        <v>AS-03, CM-07, CO-DEV/PER, CR-06, DA-CON-6, DA-PRO-6, DD-05,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APC-7, SR-W (Groupe salarial 9) APD-9, ST-COR-2</v>
      </c>
    </row>
    <row r="610" spans="1:3" ht="195" x14ac:dyDescent="0.25">
      <c r="A610" s="61" t="str">
        <f>'5. Données salariales brutes'!A610</f>
        <v>ED-LAT-02 (EE 1)</v>
      </c>
      <c r="B610" s="130" t="str" cm="1">
        <f t="array" ref="B610">_xlfn.TEXTJOIN(", ", TRUE, _xlfn._xlws.FILTER('5. Données salariales brutes'!$A$2:$A$1297, ('5. Données salariales brutes'!$C$2:$C$1297 &lt; '5. Données salariales brutes'!D610) * ('5. Données salariales brutes'!$C$2:$C$1297 &gt;= '5. Données salariales brutes'!C610) * ('5. Données salariales brutes'!$A$2:$A$1297 &lt;&gt; '5. Données salariales brutes'!A610), "No matches"))</f>
        <v>CR-04, DA-PRO-4, ED-EST-01 (EE 2), ED-EST-02 (EE 1) , ED-EST-02 Maritimes (EE 8), ED-EST-03 Maritimes (EE 5), ED-EST-03 Maritimes (EE 6), ED-EST-04 Maritimes (EE 2), ED-EST-01 Québec (EE 6), ED-EST-01 Québec (EE 7), ED-EST-02 Québec (EE 6), ED-EST-03 Québec (EE 4),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2), ED-LAT-03 (EE 1), EL-01, EU-PEI-1, GL-AMW-4, GL-AMW-5, GL-ELE -6, GL-ELE -7, GL-MAN-3, GL-MAN-4, GL-MDO-5, GL-MOC-3, GL-MOC-4, GS-04, HS-PHS-03, LI-5, OE-MEO-5, PY-04, SR-W (Groupe salarial 1), SR-W (Groupe salarial 9) APC-5, SR-W (Groupe salarial 9) APD-6, ST-COR-1, ST-SCY-3, TI-01</v>
      </c>
      <c r="C610" s="129" t="str" cm="1">
        <f t="array" ref="C610">_xlfn.TEXTJOIN(", ",TRUE,_xlfn._xlws.FILTER('5. Données salariales brutes'!$A$2:$A$1297,('5. Données salariales brutes'!$C$2:$C$1297 &gt;'5. Données salariales brutes'!E610)*('5. Données salariales brutes'!$C$2:$C$1297 &lt;'5. Données salariales brutes'!C610),"No matches"))</f>
        <v>CM-05, 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ED-EST-01 Ontario (EE 7),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GL-AMW-00, GL-AMW-2, GL-AMW-3, GL-ELE -4, GL-ELE -5, GL-MAN-1, GL-MAN-2, GL-MDO-3, GL-MDO-4, GL-MOC-2, GS-03, GT-01, HS-HDO-02, HS-PHS-02, LI-4, PY-03, SR-W (Groupe salarial 9) APC-4, SR-W (Groupe salarial 9) APD-5, ST-OCE-3, ST-SCY-2</v>
      </c>
    </row>
    <row r="611" spans="1:3" ht="195" x14ac:dyDescent="0.25">
      <c r="A611" s="61" t="str">
        <f>'5. Données salariales brutes'!A611</f>
        <v>ED-LAT-02 (EE 2)</v>
      </c>
      <c r="B611" s="130" t="str" cm="1">
        <f t="array" ref="B611">_xlfn.TEXTJOIN(", ", TRUE, _xlfn._xlws.FILTER('5. Données salariales brutes'!$A$2:$A$1297, ('5. Données salariales brutes'!$C$2:$C$1297 &lt; '5. Données salariales brutes'!D611) * ('5. Données salariales brutes'!$C$2:$C$1297 &gt;= '5. Données salariales brutes'!C611) * ('5. Données salariales brutes'!$A$2:$A$1297 &lt;&gt; '5. Données salariales brutes'!A611),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6), ED-LAT-02 (EE 3), ED-LAT-03 (EE 1), ED-LAT-03 (EE 2),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611" s="129" t="str" cm="1">
        <f t="array" ref="C611">_xlfn.TEXTJOIN(", ",TRUE,_xlfn._xlws.FILTER('5. Données salariales brutes'!$A$2:$A$1297,('5. Données salariales brutes'!$C$2:$C$1297 &gt;'5. Données salariales brutes'!E611)*('5. Données salariales brutes'!$C$2:$C$1297 &lt;'5. Données salariales brutes'!C611),"No matches"))</f>
        <v>CM-05, CR-04,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ED-LAT-01 (EE 5), ED-LAT-02 (EE 1), EL-01, GL-AMW-00, GL-AMW-3, GL-AMW-4, GL-ELE -5, GL-ELE -6, GL-MAN-2, GL-MAN-3, GL-MDO-4, GL-MOC-3, GL-MOC-4, GS-04, HS-HDO-02, HS-PHS-03, LI-4, OE-MEO-5, PY-04, SR-W (Groupe salarial 1), ST-COR-1, ST-SCY-3, TI-01</v>
      </c>
    </row>
    <row r="612" spans="1:3" ht="255" x14ac:dyDescent="0.25">
      <c r="A612" s="61" t="str">
        <f>'5. Données salariales brutes'!A612</f>
        <v>ED-LAT-02 (EE 3)</v>
      </c>
      <c r="B612" s="130" t="str" cm="1">
        <f t="array" ref="B612">_xlfn.TEXTJOIN(", ", TRUE, _xlfn._xlws.FILTER('5. Données salariales brutes'!$A$2:$A$1297, ('5. Données salariales brutes'!$C$2:$C$1297 &lt; '5. Données salariales brutes'!D612) * ('5. Données salariales brutes'!$C$2:$C$1297 &gt;= '5. Données salariales brutes'!C612) * ('5. Données salariales brutes'!$A$2:$A$1297 &lt;&gt; '5. Données salariales brutes'!A612), "No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7), ED-LAT-02 (EE 4), ED-LAT-03 (EE 2), ED-LAT-03 (EE 3), ED-LAT-04 (EE 1), EG-01, GL-AIM-00, GL-AMW-6, GL-AMW-7, GL-ELE -8, GL-ELE -9,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c r="C612" s="129" t="str" cm="1">
        <f t="array" ref="C612">_xlfn.TEXTJOIN(", ",TRUE,_xlfn._xlws.FILTER('5. Données salariales brutes'!$A$2:$A$1297,('5. Données salariales brutes'!$C$2:$C$1297 &gt;'5. Données salariales brutes'!E612)*('5. Données salariales brutes'!$C$2:$C$1297 &lt;'5. Données salariales brutes'!C612),"No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ED-LAT-03 (EE 1), EL-01, EU-PEI-1, GL-AMW-5, GL-ELE -7, GL-GHW-3, GL-MAN-3, GL-MAN-4, GL-MDO-5, GL-MDO-6, GL-MOC-4, GL-MOC-5, GL-PRW-00, GS-04, HS-HDO-03, HS-PHS-03, LI-5, PY-04, SC-1 (utilisation de matériel et métier spécialisés), SR-W (Groupe salarial 9) APC-5, SR-W (Groupe salarial 9) APD-6, ST-COR-1, TI-02</v>
      </c>
    </row>
    <row r="613" spans="1:3" ht="255" x14ac:dyDescent="0.25">
      <c r="A613" s="61" t="str">
        <f>'5. Données salariales brutes'!A613</f>
        <v>ED-LAT-02 (EE 4)</v>
      </c>
      <c r="B613" s="130" t="str" cm="1">
        <f t="array" ref="B613">_xlfn.TEXTJOIN(", ", TRUE, _xlfn._xlws.FILTER('5. Données salariales brutes'!$A$2:$A$1297, ('5. Données salariales brutes'!$C$2:$C$1297 &lt; '5. Données salariales brutes'!D613) * ('5. Données salariales brutes'!$C$2:$C$1297 &gt;= '5. Données salariales brutes'!C613) * ('5. Données salariales brutes'!$A$2:$A$1297 &lt;&gt; '5. Données salariales brutes'!A613),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613" s="129" t="str" cm="1">
        <f t="array" ref="C613">_xlfn.TEXTJOIN(", ",TRUE,_xlfn._xlws.FILTER('5. Données salariales brutes'!$A$2:$A$1297,('5. Données salariales brutes'!$C$2:$C$1297 &gt;'5. Données salariales brutes'!E613)*('5. Données salariales brutes'!$C$2:$C$1297 &lt;'5. Données salariales brutes'!C613),"No matches"))</f>
        <v>CR-05, DD-03, ED-EST-01 (EE 3), ED-EST-02 (EE 2) , ED-EST-02 Maritimes (EE 9), ED-EST-03 Maritimes (EE 7), ED-EST-04 Maritimes (EE 3), ED-EST-05 Maritimes (EE 1), ED-EST-01 Québec (EE 8), ED-EST-02 Québec (EE 7), ED-EST-03 Québec (EE 5), ED-EST-03 Québec (EE 6), ED-EST-04 Québec (EE 4), ED-EST-04 Québec (EE 5),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614" spans="1:3" ht="285" x14ac:dyDescent="0.25">
      <c r="A614" s="61" t="str">
        <f>'5. Données salariales brutes'!A614</f>
        <v>ED-LAT-02 (EE 5)</v>
      </c>
      <c r="B614" s="130" t="str" cm="1">
        <f t="array" ref="B614">_xlfn.TEXTJOIN(", ", TRUE, _xlfn._xlws.FILTER('5. Données salariales brutes'!$A$2:$A$1297, ('5. Données salariales brutes'!$C$2:$C$1297 &lt; '5. Données salariales brutes'!D614) * ('5. Données salariales brutes'!$C$2:$C$1297 &gt;= '5. Données salariales brutes'!C614) * ('5. Données salariales brutes'!$A$2:$A$1297 &lt;&gt; '5. Données salariales brutes'!A614),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614" s="129" t="str" cm="1">
        <f t="array" ref="C614">_xlfn.TEXTJOIN(", ",TRUE,_xlfn._xlws.FILTER('5. Données salariales brutes'!$A$2:$A$1297,('5. Données salariales brutes'!$C$2:$C$1297 &gt;'5. Données salariales brutes'!E614)*('5. Données salariales brutes'!$C$2:$C$1297 &lt;'5. Données salariales brutes'!C614),"No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ED-EST-02 Saskatchewan (EE 9), ED-EST-03 Saskatchewan (EE 6),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615" spans="1:3" ht="330" x14ac:dyDescent="0.25">
      <c r="A615" s="61" t="str">
        <f>'5. Données salariales brutes'!A615</f>
        <v>ED-LAT-02 (EE 6)</v>
      </c>
      <c r="B615" s="130" t="str" cm="1">
        <f t="array" ref="B615">_xlfn.TEXTJOIN(", ", TRUE, _xlfn._xlws.FILTER('5. Données salariales brutes'!$A$2:$A$1297, ('5. Données salariales brutes'!$C$2:$C$1297 &lt; '5. Données salariales brutes'!D615) * ('5. Données salariales brutes'!$C$2:$C$1297 &gt;= '5. Données salariales brutes'!C615) * ('5. Données salariales brutes'!$A$2:$A$1297 &lt;&gt; '5. Données salariales brutes'!A615), "No matches"))</f>
        <v>AS-02, CM-07, CO-DEV/PER, CR-06, DA-CON-6, ED-EST-01 (EE 6),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615" s="129" t="str" cm="1">
        <f t="array" ref="C615">_xlfn.TEXTJOIN(", ",TRUE,_xlfn._xlws.FILTER('5. Données salariales brutes'!$A$2:$A$1297,('5. Données salariales brutes'!$C$2:$C$1297 &gt;'5. Données salariales brutes'!E615)*('5. Données salariales brutes'!$C$2:$C$1297 &lt;'5. Données salariales brutes'!C615),"No matches"))</f>
        <v>AR-01, AS-01, CM-06, DA-CON-5, DA-PRO-5, DD-04, EC-01, ED-EST-01 (EE 4), ED-EST-01 (EE 5), ED-EST-02 (EE 3) , ED-EST-02 (EE 4),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616" spans="1:3" ht="315" x14ac:dyDescent="0.25">
      <c r="A616" s="61" t="str">
        <f>'5. Données salariales brutes'!A616</f>
        <v>ED-LAT-02 (EE 7)</v>
      </c>
      <c r="B616" s="130" t="str" cm="1">
        <f t="array" ref="B616">_xlfn.TEXTJOIN(", ", TRUE, _xlfn._xlws.FILTER('5. Données salariales brutes'!$A$2:$A$1297, ('5. Données salariales brutes'!$C$2:$C$1297 &lt; '5. Données salariales brutes'!D616) * ('5. Données salariales brutes'!$C$2:$C$1297 &gt;= '5. Données salariales brutes'!C616) * ('5. Données salariales brutes'!$A$2:$A$1297 &lt;&gt; '5. Données salariales brutes'!A616),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EL-02,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c r="C616" s="129" t="str" cm="1">
        <f t="array" ref="C616">_xlfn.TEXTJOIN(", ",TRUE,_xlfn._xlws.FILTER('5. Données salariales brutes'!$A$2:$A$1297,('5. Données salariales brutes'!$C$2:$C$1297 &gt;'5. Données salariales brutes'!E616)*('5. Données salariales brutes'!$C$2:$C$1297 &lt;'5. Données salariales brutes'!C616),"No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GL-MDO-10, GL-MOC-8, GL-MOC-9, GL-MST-10, GL-MST-11, GL-PCF-6, GL-PCF-7,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617" spans="1:3" ht="300" x14ac:dyDescent="0.25">
      <c r="A617" s="61" t="str">
        <f>'5. Données salariales brutes'!A617</f>
        <v>ED-LAT-02 (EE 8)</v>
      </c>
      <c r="B617" s="130" t="str" cm="1">
        <f t="array" ref="B617">_xlfn.TEXTJOIN(", ", TRUE, _xlfn._xlws.FILTER('5. Données salariales brutes'!$A$2:$A$1297, ('5. Données salariales brutes'!$C$2:$C$1297 &lt; '5. Données salariales brutes'!D617) * ('5. Données salariales brutes'!$C$2:$C$1297 &gt;= '5. Données salariales brutes'!C617) * ('5. Données salariales brutes'!$A$2:$A$1297 &lt;&gt; '5. Données salariales brutes'!A617),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c r="C617" s="129" t="str" cm="1">
        <f t="array" ref="C617">_xlfn.TEXTJOIN(", ",TRUE,_xlfn._xlws.FILTER('5. Données salariales brutes'!$A$2:$A$1297,('5. Données salariales brutes'!$C$2:$C$1297 &gt;'5. Données salariales brutes'!E617)*('5. Données salariales brutes'!$C$2:$C$1297 &lt;'5. Données salariales brutes'!C617),"No matches"))</f>
        <v>AS-02, CM-07, CO-DEV/PER, CR-06, DA-CON-6, DD-05, ED-EST-01 (EE 6), ED-EST-02 (EE 5) , ED-EST-03 (EE 3), ED-EST-04 Maritimes (EE 6), ED-EST-04 Maritimes (EE 7),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618" spans="1:3" ht="330" x14ac:dyDescent="0.25">
      <c r="A618" s="61" t="str">
        <f>'5. Données salariales brutes'!A618</f>
        <v>ED-LAT-02 (EE 9)</v>
      </c>
      <c r="B618" s="130" t="str" cm="1">
        <f t="array" ref="B618">_xlfn.TEXTJOIN(", ", TRUE, _xlfn._xlws.FILTER('5. Données salariales brutes'!$A$2:$A$1297, ('5. Données salariales brutes'!$C$2:$C$1297 &lt; '5. Données salariales brutes'!D618) * ('5. Données salariales brutes'!$C$2:$C$1297 &gt;= '5. Données salariales brutes'!C618) * ('5. Données salariales brutes'!$A$2:$A$1297 &lt;&gt; '5. Données salariales brutes'!A618),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ED-EST-05 Colombie-Britannique (EE 4), ED-EST-05 Colombie-Britannique (EE 5), ED-EST-06 Colombie-Britannique (EE 3), ED-LAT-02 (EE 10), ED-LAT-03 (EE 8), ED-LAT-03 (EE 9), ED-LAT-04 (EE 6), ED-LAT-04 (EE 7), EG-03, EL-03, EU-LAI-1, FB-1, GL-AIM-12, GL-AMW-12, GL-AMW-13, GL-COI-10, GL-EIM-10, GL-ELE -14, GL-GHW-10, GL-GHW-11, GL-INM-13, GL-INM-14, GL-MAM-11, GL-MAN-11, GL-MAN-12, GL-MDO-12, GL-MDO-13, GL-MOC-12, GL-MST-14, GL-PCF-9, GL-PCF-10, GL-PIP-10, GL-PRW-11, GL-PRW-12, GL-SMW-8, GL-SMW-9, GL-VHE-9, GL-VHE-10,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618" s="129" t="str" cm="1">
        <f t="array" ref="C618">_xlfn.TEXTJOIN(", ",TRUE,_xlfn._xlws.FILTER('5. Données salariales brutes'!$A$2:$A$1297,('5. Données salariales brutes'!$C$2:$C$1297 &gt;'5. Données salariales brutes'!E618)*('5. Données salariales brutes'!$C$2:$C$1297 &lt;'5. Données salariales brutes'!C618),"No matches"))</f>
        <v>AS-03, CR-06, DA-CON-6, DA-PRO-6, DD-05, DS-1, EC-02, ED-EST-01 (EE 6), ED-EST-01 (EE 7) , ED-EST-02 (EE 5) , ED-EST-02 (EE 6) , ED-EST-03 (EE 3), ED-EST-03 (EE 4),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ED-EST-04 Alberta (EE 5), ED-EST-05 Alberta (EE 3), ED-EST-06 Alberta (EE 2), ED-EST-03 Colombie-Britannique(EE 6), ED-EST-03 Colombie-Britannique (EE 7), ED-EST-04 Colombie-Britannique (EE 5), ED-EST-05 Colombie-Britannique (EE 3), ED-EST-06 Colombie-Britannique (EE 2), ED-LAT-01 (EE 11), ED-LAT-01 (EE 12), ED-LAT-02 (EE 8), ED-LAT-03 (EE 6), ED-LAT-03 (EE 7), ED-LAT-04 (EE 4), ED-LAT-04 (EE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619" spans="1:3" ht="300" x14ac:dyDescent="0.25">
      <c r="A619" s="61" t="str">
        <f>'5. Données salariales brutes'!A619</f>
        <v>ED-LAT-02 (EE 10)</v>
      </c>
      <c r="B619" s="130" t="str" cm="1">
        <f t="array" ref="B619">_xlfn.TEXTJOIN(", ", TRUE, _xlfn._xlws.FILTER('5. Données salariales brutes'!$A$2:$A$1297, ('5. Données salariales brutes'!$C$2:$C$1297 &lt; '5. Données salariales brutes'!D619) * ('5. Données salariales brutes'!$C$2:$C$1297 &gt;= '5. Données salariales brutes'!C619) * ('5. Données salariales brutes'!$A$2:$A$1297 &lt;&gt; '5. Données salariales brutes'!A619), "No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ED-LAT-03 (EE 9), ED-LAT-03 (EE 10), ED-LAT-04 (EE 7), ED-LAT-04 (EE 8), EL-03,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c r="C619" s="129" t="str" cm="1">
        <f t="array" ref="C619">_xlfn.TEXTJOIN(", ",TRUE,_xlfn._xlws.FILTER('5. Données salariales brutes'!$A$2:$A$1297,('5. Données salariales brutes'!$C$2:$C$1297 &gt;'5. Données salariales brutes'!E619)*('5. Données salariales brutes'!$C$2:$C$1297 &lt;'5. Données salariales brutes'!C619),"No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620" spans="1:3" ht="300" x14ac:dyDescent="0.25">
      <c r="A620" s="61" t="str">
        <f>'5. Données salariales brutes'!A620</f>
        <v>ED-LAT-02 (EE 11)</v>
      </c>
      <c r="B620" s="130" t="str" cm="1">
        <f t="array" ref="B620">_xlfn.TEXTJOIN(", ", TRUE, _xlfn._xlws.FILTER('5. Données salariales brutes'!$A$2:$A$1297, ('5. Données salariales brutes'!$C$2:$C$1297 &lt; '5. Données salariales brutes'!D620) * ('5. Données salariales brutes'!$C$2:$C$1297 &gt;= '5. Données salariales brutes'!C620) * ('5. Données salariales brutes'!$A$2:$A$1297 &lt;&gt; '5. Données salariales brutes'!A620), "No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GL-MDO-14, GL-MOC-13, GL-MOC-14, GL-PCF-11, GL-PIP-11, GL-PIP-12, GL-PRW-13, GL-SMW-10, GL-VHE-11, GL-WOW-13, GS-10, HP-04, HS-HDO-09, HS-PHS-08, IS-03 , IT-01, LS-01, OM-03, PE-02, PG-03, PM-04 , PO-IMA-02, PO-LES-TO-02, PO-LES-IM-02, PO-TCO-02, PR(S)-02, RO-03, SC-7 (utilisation de matériel et métier spécialisés), SG-PAT-02, SG-SRE-02, SO-FLP-01, SR-E (APA), SR-E (APB), SR-W (Groupe salarial 7), SW-SCW-02, TI-05, WP-03</v>
      </c>
      <c r="C620" s="129" t="str" cm="1">
        <f t="array" ref="C620">_xlfn.TEXTJOIN(", ",TRUE,_xlfn._xlws.FILTER('5. Données salariales brutes'!$A$2:$A$1297,('5. Données salariales brutes'!$C$2:$C$1297 &gt;'5. Données salariales brutes'!E620)*('5. Données salariales brutes'!$C$2:$C$1297 &lt;'5. Données salariales brutes'!C620),"No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ED-EST-04 Colombie-Britannique (EE 7), ED-EST-05 Colombie-Britannique (EE 4), ED-EST-05 Colombie-Britannique (EE 5), ED-EST-06 Colombie-Britannique (EE 3), ED-LAT-02 (EE 9), ED-LAT-02 (EE 10), ED-LAT-03 (EE 8), ED-LAT-03 (EE 9), ED-LAT-04 (EE 6), ED-LAT-04 (EE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PC-01, PI-04-CGC, PS-1, SC-5 (utilisation de matériel et métier spécialisés), SC-6 (utilisation de matériel et métier spécialisés), SO-MAO-01, SR-E (Groupe salarial 3 MDO-4), SR-W (Groupe salarial 4), SR-W (Groupe salarial 5), SR-W (Groupe salarial 6), SW-SCW-01, SW-CHA-01</v>
      </c>
    </row>
    <row r="621" spans="1:3" ht="285" x14ac:dyDescent="0.25">
      <c r="A621" s="61" t="str">
        <f>'5. Données salariales brutes'!A621</f>
        <v>ED-LAT-02 (EE 12)</v>
      </c>
      <c r="B621" s="130" t="str" cm="1">
        <f t="array" ref="B621">_xlfn.TEXTJOIN(", ", TRUE, _xlfn._xlws.FILTER('5. Données salariales brutes'!$A$2:$A$1297, ('5. Données salariales brutes'!$C$2:$C$1297 &lt; '5. Données salariales brutes'!D621) * ('5. Données salariales brutes'!$C$2:$C$1297 &gt;= '5. Données salariales brutes'!C621) * ('5. Données salariales brutes'!$A$2:$A$1297 &lt;&gt; '5. Données salariales brutes'!A621),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GL-EIM-11, GL-EIM-12, GL-MAM-13, GL-MAM-14, GL-MAN-13, GL-MAN-14, GL-MOC-14, GL-PCF-12, GL-PIP-12, GL-PIP-13, GL-PRW-13, GL-PRW-14, GL-SMW-10, GL-SMW-11, GL-VHE-11, GL-VHE-12, GL-WOW-14, GS-10, HP-04, HR-02, HS-HDO-09, IT-01, LS-01, LS-02, MT-02, OM-03, PE-02, PG-03, PR(S)-02, SC-7 (utilisation de matériel et métier spécialisés), SE-RES-1, SG-PAT-02, SG-SRE-02, SO-FLP-02, SO-MAO-02, SO-RAD-01, SR-W (Groupe salarial 8), SW-SCW-02, TI-05, UT-1, WP-03</v>
      </c>
      <c r="C621" s="129" t="str" cm="1">
        <f t="array" ref="C621">_xlfn.TEXTJOIN(", ",TRUE,_xlfn._xlws.FILTER('5. Données salariales brutes'!$A$2:$A$1297,('5. Données salariales brutes'!$C$2:$C$1297 &gt;'5. Données salariales brutes'!E621)*('5. Données salariales brutes'!$C$2:$C$1297 &lt;'5. Données salariales brutes'!C621),"No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622" spans="1:3" ht="270" x14ac:dyDescent="0.25">
      <c r="A622" s="61" t="str">
        <f>'5. Données salariales brutes'!A622</f>
        <v>ED-LAT-02 (EE 13)</v>
      </c>
      <c r="B622" s="130" t="str" cm="1">
        <f t="array" ref="B622">_xlfn.TEXTJOIN(", ", TRUE, _xlfn._xlws.FILTER('5. Données salariales brutes'!$A$2:$A$1297, ('5. Données salariales brutes'!$C$2:$C$1297 &lt; '5. Données salariales brutes'!D622) * ('5. Données salariales brutes'!$C$2:$C$1297 &gt;= '5. Données salariales brutes'!C622) * ('5. Données salariales brutes'!$A$2:$A$1297 &lt;&gt; '5. Données salariales brutes'!A622), "No matches"))</f>
        <v>AR-02, CO-01, CT-FIN-01 , CT-EAV-01 , CT-IAU-01 ,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ED-EST-05 Colombie-Britannique (EE 7), ED-EST-06 Colombie-Britannique (EE 6),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c r="C622" s="129" t="str" cm="1">
        <f t="array" ref="C622">_xlfn.TEXTJOIN(", ",TRUE,_xlfn._xlws.FILTER('5. Données salariales brutes'!$A$2:$A$1297,('5. Données salariales brutes'!$C$2:$C$1297 &gt;'5. Données salariales brutes'!E622)*('5. Données salariales brutes'!$C$2:$C$1297 &lt;'5. Données salariales brutes'!C622),"No matches"))</f>
        <v>AI-01, AS-04, DA-CON-7, DA-CON-8, DA-PRO-7, DD-07, DS-2, EC-03, ED-EST-02 (EE 8),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(utilisation de matériel et métier spécialisés), SG-PAT-02, SG-SRE-02, SO-FLP-01, SR-E (APA), SR-E (APB), SR-W (Groupe salarial 7), SW-SCW-02, TI-05, WP-03</v>
      </c>
    </row>
    <row r="623" spans="1:3" ht="225" x14ac:dyDescent="0.25">
      <c r="A623" s="61" t="str">
        <f>'5. Données salariales brutes'!A623</f>
        <v>ED-LAT-03 (EE 1)</v>
      </c>
      <c r="B623" s="130" t="str" cm="1">
        <f t="array" ref="B623">_xlfn.TEXTJOIN(", ", TRUE, _xlfn._xlws.FILTER('5. Données salariales brutes'!$A$2:$A$1297, ('5. Données salariales brutes'!$C$2:$C$1297 &lt; '5. Données salariales brutes'!D623) * ('5. Données salariales brutes'!$C$2:$C$1297 &gt;= '5. Données salariales brutes'!C623) * ('5. Données salariales brutes'!$A$2:$A$1297 &lt;&gt; '5. Données salariales brutes'!A623), "No matches"))</f>
        <v>CR-05, 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2),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623" s="129" t="str" cm="1">
        <f t="array" ref="C623">_xlfn.TEXTJOIN(", ",TRUE,_xlfn._xlws.FILTER('5. Données salariales brutes'!$A$2:$A$1297,('5. Données salariales brutes'!$C$2:$C$1297 &gt;'5. Données salariales brutes'!E623)*('5. Données salariales brutes'!$C$2:$C$1297 &lt;'5. Données salariales brutes'!C623),"No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EL-01, EU-PEI-1, GL-AMW-00, GL-AMW-4, GL-AMW-5, GL-ELE -6, GL-ELE -7, GL-MAN-3, GL-MDO-5, GL-MOC-3, GL-MOC-4, GS-04, HS-HDO-02, HS-PHS-03, LI-5, OE-MEO-5, PY-04, SR-W (Groupe salarial 1), SR-W (Groupe salarial 9) APD-6, ST-COR-1, ST-SCY-3, TI-01</v>
      </c>
    </row>
    <row r="624" spans="1:3" ht="270" x14ac:dyDescent="0.25">
      <c r="A624" s="61" t="str">
        <f>'5. Données salariales brutes'!A624</f>
        <v>ED-LAT-03 (EE 2)</v>
      </c>
      <c r="B624" s="130" t="str" cm="1">
        <f t="array" ref="B624">_xlfn.TEXTJOIN(", ", TRUE, _xlfn._xlws.FILTER('5. Données salariales brutes'!$A$2:$A$1297, ('5. Données salariales brutes'!$C$2:$C$1297 &lt; '5. Données salariales brutes'!D624) * ('5. Données salariales brutes'!$C$2:$C$1297 &gt;= '5. Données salariales brutes'!C624) * ('5. Données salariales brutes'!$A$2:$A$1297 &lt;&gt; '5. Données salariales brutes'!A624),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3), ED-LAT-04 (EE 1), EG-01, GL-AIM-00, GL-AMW-7,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c r="C624" s="129" t="str" cm="1">
        <f t="array" ref="C624">_xlfn.TEXTJOIN(", ",TRUE,_xlfn._xlws.FILTER('5. Données salariales brutes'!$A$2:$A$1297,('5. Données salariales brutes'!$C$2:$C$1297 &gt;'5. Données salariales brutes'!E624)*('5. Données salariales brutes'!$C$2:$C$1297 &lt;'5. Données salariales brutes'!C624),"No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3), ED-EST-04 Québec (EE 4), ED-EST-05 Québec (EE 2), ED-EST-02 Ontario (EE 4), ED-EST-02 Ontario (EE 5), ED-EST-03 Ontario (EE 3), ED-EST-04 Ontario (EE 1), ED-EST-02 Manitoba (EE 7), ED-EST-02 Manitoba (EE 8), ED-EST-03 Manitoba (EE 4), ED-EST-03 Manitoba (EE 5),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row>
    <row r="625" spans="1:3" ht="255" x14ac:dyDescent="0.25">
      <c r="A625" s="61" t="str">
        <f>'5. Données salariales brutes'!A625</f>
        <v>ED-LAT-03 (EE 3)</v>
      </c>
      <c r="B625" s="130" t="str" cm="1">
        <f t="array" ref="B625">_xlfn.TEXTJOIN(", ", TRUE, _xlfn._xlws.FILTER('5. Données salariales brutes'!$A$2:$A$1297, ('5. Données salariales brutes'!$C$2:$C$1297 &lt; '5. Données salariales brutes'!D625) * ('5. Données salariales brutes'!$C$2:$C$1297 &gt;= '5. Données salariales brutes'!C625) * ('5. Données salariales brutes'!$A$2:$A$1297 &lt;&gt; '5. Données salariales brutes'!A625), "No matches"))</f>
        <v>AR-01, AS-01, CM-06, DA-CON-5, DA-PRO-5, DD-04, EC-01, ED-EST-01 (EE 4), ED-EST-01 (EE 5), ED-EST-02 (EE 3) , ED-EST-03 (EE 1),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7), ED-EST-03 Ontario (EE 5), ED-EST-03 Ontario (EE 6), ED-EST-04 Ontario (EE 3), ED-EST-05 Ontario (EE 2),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625" s="129" t="str" cm="1">
        <f t="array" ref="C625">_xlfn.TEXTJOIN(", ",TRUE,_xlfn._xlws.FILTER('5. Données salariales brutes'!$A$2:$A$1297,('5. Données salariales brutes'!$C$2:$C$1297 &gt;'5. Données salariales brutes'!E625)*('5. Données salariales brutes'!$C$2:$C$1297 &lt;'5. Données salariales brutes'!C625),"No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GL-MOC-5,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row>
    <row r="626" spans="1:3" ht="270" x14ac:dyDescent="0.25">
      <c r="A626" s="61" t="str">
        <f>'5. Données salariales brutes'!A626</f>
        <v>ED-LAT-03 (EE 4)</v>
      </c>
      <c r="B626" s="130" t="str" cm="1">
        <f t="array" ref="B626">_xlfn.TEXTJOIN(", ", TRUE, _xlfn._xlws.FILTER('5. Données salariales brutes'!$A$2:$A$1297, ('5. Données salariales brutes'!$C$2:$C$1297 &lt; '5. Données salariales brutes'!D626) * ('5. Données salariales brutes'!$C$2:$C$1297 &gt;= '5. Données salariales brutes'!C626) * ('5. Données salariales brutes'!$A$2:$A$1297 &lt;&gt; '5. Données salariales brutes'!A626),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EN-ENG-01, GL-AIM-9, GL-AMW-9, GL-ELE -11, GL-GHW-6, GL-GHW-7, GL-INM-10, GL-MAM-7, GL-MAM-8, GL-MAN-8, GL-MDO-9, GL-MDO-10, GL-MOC-8, GL-MOC-9, GL-MST-11, GL-PCF-6, GL-PCF-7, GL-PIP-00, GL-PRW-8,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626" s="129" t="str" cm="1">
        <f t="array" ref="C626">_xlfn.TEXTJOIN(", ",TRUE,_xlfn._xlws.FILTER('5. Données salariales brutes'!$A$2:$A$1297,('5. Données salariales brutes'!$C$2:$C$1297 &gt;'5. Données salariales brutes'!E626)*('5. Données salariales brutes'!$C$2:$C$1297 &lt;'5. Données salariales brutes'!C626),"No matches"))</f>
        <v>AS-01, CM-06, CR-05, DA-CON-4, DA-PRO-5, DD-04, ED-EST-01 (EE 4), ED-EST-02 (EE 3) , ED-EST-03 (EE 1), ED-EST-03 Maritimes (EE 8), ED-EST-03 Maritimes (EE 9), ED-EST-04 Maritimes (EE 4), ED-EST-05 Maritimes (EE 2), ED-EST-06 Maritimes (EE 1), ED-EST-01 Québec (EE 9), ED-EST-02 Québec (EE 8),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GL-INM-9, GL-MAM-00, GL-MAM-6, GL-MAN-6, GL-MAN-7, GL-MDO-7, GL-MDO-8, GL-MOC-7, GL-MST-00, GL-MST-9, GL-MST-10, GL-PCF-00, GL-PRW-6, GL-PRW-7, GL-WOW-00, GS-05,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627" spans="1:3" ht="285" x14ac:dyDescent="0.25">
      <c r="A627" s="61" t="str">
        <f>'5. Données salariales brutes'!A627</f>
        <v>ED-LAT-03 (EE 5)</v>
      </c>
      <c r="B627" s="130" t="str" cm="1">
        <f t="array" ref="B627">_xlfn.TEXTJOIN(", ", TRUE, _xlfn._xlws.FILTER('5. Données salariales brutes'!$A$2:$A$1297, ('5. Données salariales brutes'!$C$2:$C$1297 &lt; '5. Données salariales brutes'!D627) * ('5. Données salariales brutes'!$C$2:$C$1297 &gt;= '5. Données salariales brutes'!C627) * ('5. Données salariales brutes'!$A$2:$A$1297 &lt;&gt; '5. Données salariales brutes'!A627),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GL-INM-10, GL-INM-11, GL-MAM-8, GL-MAM-9, GL-MAN-9, GL-MDO-10, GL-MDO-11, GL-MOC-9, GL-MOC-10, GL-MST-12, GL-PCF-7, GL-PIP-00,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ST-COR-2, TR-01</v>
      </c>
      <c r="C627" s="129" t="str" cm="1">
        <f t="array" ref="C627">_xlfn.TEXTJOIN(", ",TRUE,_xlfn._xlws.FILTER('5. Données salariales brutes'!$A$2:$A$1297,('5. Données salariales brutes'!$C$2:$C$1297 &gt;'5. Données salariales brutes'!E627)*('5. Données salariales brutes'!$C$2:$C$1297 &lt;'5. Données salariales brutes'!C627),"No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GL-PCF-00,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628" spans="1:3" ht="300" x14ac:dyDescent="0.25">
      <c r="A628" s="61" t="str">
        <f>'5. Données salariales brutes'!A628</f>
        <v>ED-LAT-03 (EE 6)</v>
      </c>
      <c r="B628" s="130" t="str" cm="1">
        <f t="array" ref="B628">_xlfn.TEXTJOIN(", ", TRUE, _xlfn._xlws.FILTER('5. Données salariales brutes'!$A$2:$A$1297, ('5. Données salariales brutes'!$C$2:$C$1297 &lt; '5. Données salariales brutes'!D628) * ('5. Données salariales brutes'!$C$2:$C$1297 &gt;= '5. Données salariales brutes'!C628) * ('5. Données salariales brutes'!$A$2:$A$1297 &lt;&gt; '5. Données salariales brutes'!A628), "No matches"))</f>
        <v>AS-03, CR-06, DA-PRO-6, DD-05, DS-1, EC-02, ED-EST-01 (EE 7) , ED-EST-02 (EE 6) , ED-EST-03 (EE 3), ED-EST-03 (EE 4), ED-EST-04 (EE 1), ED-EST-04 Maritimes (EE 7),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628" s="129" t="str" cm="1">
        <f t="array" ref="C628">_xlfn.TEXTJOIN(", ",TRUE,_xlfn._xlws.FILTER('5. Données salariales brutes'!$A$2:$A$1297,('5. Données salariales brutes'!$C$2:$C$1297 &gt;'5. Données salariales brutes'!E628)*('5. Données salariales brutes'!$C$2:$C$1297 &lt;'5. Données salariales brutes'!C628),"No matches"))</f>
        <v>AR-01, AS-02, CM-07, CO-DEV/PER, DA-CON-5, DA-CON-6, EC-01, ED-EST-01 (EE 5), ED-EST-01 (EE 6), ED-EST-02 (EE 4), ED-EST-02 (EE 5) , ED-EST-03 (EE 2), ED-EST-04 Maritimes (EE 5), ED-EST-04 Maritimes (EE 6), ED-EST-05 Maritimes (EE 3), ED-EST-05 Maritimes (EE 4), ED-EST-06 Maritimes (EE 2), ED-EST-06 Maritimes (EE 3), ED-EST-01 Québec (EE 10), ED-EST-02 Québec (EE 10), ED-EST-03 Québec (EE 8), ED-EST-03 Québec (EE 9), ED-EST-04 Québec (EE 7), ED-EST-04 Québec (EE 8),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629" spans="1:3" ht="300" x14ac:dyDescent="0.25">
      <c r="A629" s="61" t="str">
        <f>'5. Données salariales brutes'!A629</f>
        <v>ED-LAT-03 (EE 7)</v>
      </c>
      <c r="B629" s="130" t="str" cm="1">
        <f t="array" ref="B629">_xlfn.TEXTJOIN(", ", TRUE, _xlfn._xlws.FILTER('5. Données salariales brutes'!$A$2:$A$1297, ('5. Données salariales brutes'!$C$2:$C$1297 &lt; '5. Données salariales brutes'!D629) * ('5. Données salariales brutes'!$C$2:$C$1297 &gt;= '5. Données salariales brutes'!C629) * ('5. Données salariales brutes'!$A$2:$A$1297 &lt;&gt; '5. Données salariales brutes'!A629), "No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EU-LAI-1, FB-1, GL-AIM-11, GL-AIM-12, GL-AMW-12, GL-COI-9, GL-COI-10, GL-EIM-9, GL-ELE -14, GL-GHW-10, GL-GHW-11, GL-INM-12, GL-INM-13, GL-MAM-10, GL-MAM-11, GL-MAN-10, GL-MAN-11, GL-MDO-12,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629" s="129" t="str" cm="1">
        <f t="array" ref="C629">_xlfn.TEXTJOIN(", ",TRUE,_xlfn._xlws.FILTER('5. Données salariales brutes'!$A$2:$A$1297,('5. Données salariales brutes'!$C$2:$C$1297 &gt;'5. Données salariales brutes'!E629)*('5. Données salariales brutes'!$C$2:$C$1297 &lt;'5. Données salariales brutes'!C629),"No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630" spans="1:3" ht="300" x14ac:dyDescent="0.25">
      <c r="A630" s="61" t="str">
        <f>'5. Données salariales brutes'!A630</f>
        <v>ED-LAT-03 (EE 8)</v>
      </c>
      <c r="B630" s="130" t="str" cm="1">
        <f t="array" ref="B630">_xlfn.TEXTJOIN(", ", TRUE, _xlfn._xlws.FILTER('5. Données salariales brutes'!$A$2:$A$1297, ('5. Données salariales brutes'!$C$2:$C$1297 &lt; '5. Données salariales brutes'!D630) * ('5. Données salariales brutes'!$C$2:$C$1297 &gt;= '5. Données salariales brutes'!C630) * ('5. Données salariales brutes'!$A$2:$A$1297 &lt;&gt; '5. Données salariales brutes'!A630),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4), ED-EST-04 Manitoba (EE 5), ED-EST-05 Manitoba (EE 3),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ED-LAT-04 (EE 7), EG-03, EL-03, EU-LAI-1, FB-1, GL-AIM-12, GL-AIM-13, GL-AMW-13, GL-COI-10, GL-EIM-10, GL-GHW-11, GL-GHW-12, GL-INM-13, GL-INM-14, GL-MAM-11, GL-MAM-12, GL-MAN-11, GL-MAN-12, GL-MDO-13, GL-MDO-14,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630" s="129" t="str" cm="1">
        <f t="array" ref="C630">_xlfn.TEXTJOIN(", ",TRUE,_xlfn._xlws.FILTER('5. Données salariales brutes'!$A$2:$A$1297,('5. Données salariales brutes'!$C$2:$C$1297 &gt;'5. Données salariales brutes'!E630)*('5. Données salariales brutes'!$C$2:$C$1297 &lt;'5. Données salariales brutes'!C630),"No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ED-EST-06 Ontario (EE 3), ED-EST-04 Manitoba (EE 3), ED-EST-04 Manitoba (EE 4), ED-EST-05 Manitoba (EE 2),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1), SR-E (Groupe salarial 2 ELE-2), SR-W (Groupe salarial 4), SR-W (Groupe salarial 9) APC-8, SR-W (Groupe salarial 9) APD-10, ST-COR-2, TI-04, WP-02</v>
      </c>
    </row>
    <row r="631" spans="1:3" ht="285" x14ac:dyDescent="0.25">
      <c r="A631" s="61" t="str">
        <f>'5. Données salariales brutes'!A631</f>
        <v>ED-LAT-03 (EE 9)</v>
      </c>
      <c r="B631" s="130" t="str" cm="1">
        <f t="array" ref="B631">_xlfn.TEXTJOIN(", ", TRUE, _xlfn._xlws.FILTER('5. Données salariales brutes'!$A$2:$A$1297, ('5. Données salariales brutes'!$C$2:$C$1297 &lt; '5. Données salariales brutes'!D631) * ('5. Données salariales brutes'!$C$2:$C$1297 &gt;= '5. Données salariales brutes'!C631) * ('5. Données salariales brutes'!$A$2:$A$1297 &lt;&gt; '5. Données salariales brutes'!A631), "No matches"))</f>
        <v>AG-01, AI-01, AS-04, BI-01, CH-01, CR-07, DA-CON-7, DA-PRO-7, DS-2, EC-03, ED-EST-02 (EE 8), ED-EST-02 (EE 9), ED-EST-03 (EE 5), ED-EST-03 (EE 6), ED-EST-04 (EE 3),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10), ED-LAT-04 (EE 8),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c r="C631" s="129" t="str" cm="1">
        <f t="array" ref="C631">_xlfn.TEXTJOIN(", ",TRUE,_xlfn._xlws.FILTER('5. Données salariales brutes'!$A$2:$A$1297,('5. Données salariales brutes'!$C$2:$C$1297 &gt;'5. Données salariales brutes'!E631)*('5. Données salariales brutes'!$C$2:$C$1297 &lt;'5. Données salariales brutes'!C631),"No matches"))</f>
        <v>AS-03, DA-PRO-6, DD-06, DS-1, EC-02, ED-EST-01 (EE 7) , ED-EST-01 (EE 8), ED-EST-02 (EE 6) , ED-EST-02 (EE 7) , ED-EST-03 (EE 4), ED-EST-04 (EE 2), ED-EST-05 (EE 1),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ED-LAT-04 (EE 6), ED-LAT-04 (EE 7),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632" spans="1:3" ht="300" x14ac:dyDescent="0.25">
      <c r="A632" s="61" t="str">
        <f>'5. Données salariales brutes'!A632</f>
        <v>ED-LAT-03 (EE 10)</v>
      </c>
      <c r="B632" s="130" t="str" cm="1">
        <f t="array" ref="B632">_xlfn.TEXTJOIN(", ", TRUE, _xlfn._xlws.FILTER('5. Données salariales brutes'!$A$2:$A$1297, ('5. Données salariales brutes'!$C$2:$C$1297 &lt; '5. Données salariales brutes'!D632) * ('5. Données salariales brutes'!$C$2:$C$1297 &gt;= '5. Données salariales brutes'!C632) * ('5. Données salariales brutes'!$A$2:$A$1297 &lt;&gt; '5. Données salariales brutes'!A632),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11), ED-LAT-03 (EE 12), ED-LAT-04 (EE 8), ED-LAT-04 (EE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632" s="129" t="str" cm="1">
        <f t="array" ref="C632">_xlfn.TEXTJOIN(", ",TRUE,_xlfn._xlws.FILTER('5. Données salariales brutes'!$A$2:$A$1297,('5. Données salariales brutes'!$C$2:$C$1297 &gt;'5. Données salariales brutes'!E632)*('5. Données salariales brutes'!$C$2:$C$1297 &lt;'5. Données salariales brutes'!C632),"No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4), SR-W (Groupe salarial 5), SR-W (Groupe salarial 6), SW-SCW-01, SW-CHA-01</v>
      </c>
    </row>
    <row r="633" spans="1:3" ht="300" x14ac:dyDescent="0.25">
      <c r="A633" s="61" t="str">
        <f>'5. Données salariales brutes'!A633</f>
        <v>ED-LAT-03 (EE 11)</v>
      </c>
      <c r="B633" s="130" t="str" cm="1">
        <f t="array" ref="B633">_xlfn.TEXTJOIN(", ", TRUE, _xlfn._xlws.FILTER('5. Données salariales brutes'!$A$2:$A$1297, ('5. Données salariales brutes'!$C$2:$C$1297 &lt; '5. Données salariales brutes'!D633) * ('5. Données salariales brutes'!$C$2:$C$1297 &gt;= '5. Données salariales brutes'!C633) * ('5. Données salariales brutes'!$A$2:$A$1297 &lt;&gt; '5. Données salariales brutes'!A633),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12), ED-LAT-03 (EE 13), ED-LAT-04 (EE 9), ED-LAT-04 (EE 10), EG-04, EL-04, EN-ENG-02, EN-SUR-01, GL-COI-12, GL-COI-13, GL-EIM-12, GL-MAM-13, GL-MAM-14, GL-MAN-14, GL-PCF-12, GL-PCF-13, GL-PIP-12, GL-PIP-13, GL-PRW-14, GL-SMW-11, GL-VHE-12, GL-WOW-14, GS-10, GS-11, HP-04, HR-02, HS-HDO-09, HS-PHS-09, LS-02, MT-02, NU-CHN-1, NU-HOS-1, PE-02, PI-05-CGC, PR(S)-02, SC-7 (utilisation de matériel et métier spécialisés), SE-RES-1, SG-PAT-02, SO-FLP-02, SO-MAO-02, SO-RAD-01, SR-W (Groupe salarial 8), SR-W (Groupe salarial 11), SW-SCW-02, SW-CHA-02, TI-05, UT-1, WP-03</v>
      </c>
      <c r="C633" s="129" t="str" cm="1">
        <f t="array" ref="C633">_xlfn.TEXTJOIN(", ",TRUE,_xlfn._xlws.FILTER('5. Données salariales brutes'!$A$2:$A$1297,('5. Données salariales brutes'!$C$2:$C$1297 &gt;'5. Données salariales brutes'!E633)*('5. Données salariales brutes'!$C$2:$C$1297 &lt;'5. Données salariales brutes'!C633),"No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FB-2, GL-AIM-13, GL-AIM-14, GL-AMW-13, GL-AMW-14, GL-COI-11, GL-EIM-10, GL-EIM-11, GL-GHW-12, GL-INM-14, GL-MAM-12, GL-MAN-12, GL-MAN-13, GL-MDO-13,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row>
    <row r="634" spans="1:3" ht="255" x14ac:dyDescent="0.25">
      <c r="A634" s="61" t="str">
        <f>'5. Données salariales brutes'!A634</f>
        <v>ED-LAT-03 (EE 12)</v>
      </c>
      <c r="B634" s="130" t="str" cm="1">
        <f t="array" ref="B634">_xlfn.TEXTJOIN(", ", TRUE, _xlfn._xlws.FILTER('5. Données salariales brutes'!$A$2:$A$1297, ('5. Données salariales brutes'!$C$2:$C$1297 &lt; '5. Données salariales brutes'!D634) * ('5. Données salariales brutes'!$C$2:$C$1297 &gt;= '5. Données salariales brutes'!C634) * ('5. Données salariales brutes'!$A$2:$A$1297 &lt;&gt; '5. Données salariales brutes'!A634),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EN-SUR-01, GL-COI-13, GL-COI-14, GL-EIM-13, GL-MAM-14, GL-PCF-13, GL-PIP-13, GL-PIP-14, GL-SMW-11, GL-SMW-12, GL-VHE-13, GS-11, GT-05, HP-05, HR-02, HS-HDO-10, HS-PHS-09, MT-02, NU-CHN-1, NU-HOS-1, PI-05-CGC, PO-IMA-03, PO-LES-TO-03, PO-LES-IM-03, PO-TCO-03, RO-04, SE-RES-1, SO-FLP-02, SO-MAO-03, SO-RAD-01, SR-E (Groupe salarial 4 MDO-5), SR-W (Groupe salarial 11), SW-CHA-02, TR-02, UT-1</v>
      </c>
      <c r="C634" s="129" t="str" cm="1">
        <f t="array" ref="C634">_xlfn.TEXTJOIN(", ",TRUE,_xlfn._xlws.FILTER('5. Données salariales brutes'!$A$2:$A$1297,('5. Données salariales brutes'!$C$2:$C$1297 &gt;'5. Données salariales brutes'!E634)*('5. Données salariales brutes'!$C$2:$C$1297 &lt;'5. Données salariales brutes'!C634),"No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WP-03</v>
      </c>
    </row>
    <row r="635" spans="1:3" ht="240" x14ac:dyDescent="0.25">
      <c r="A635" s="61" t="str">
        <f>'5. Données salariales brutes'!A635</f>
        <v>ED-LAT-03 (EE 13)</v>
      </c>
      <c r="B635" s="130" t="str" cm="1">
        <f t="array" ref="B635">_xlfn.TEXTJOIN(", ", TRUE, _xlfn._xlws.FILTER('5. Données salariales brutes'!$A$2:$A$1297, ('5. Données salariales brutes'!$C$2:$C$1297 &lt; '5. Données salariales brutes'!D635) * ('5. Données salariales brutes'!$C$2:$C$1297 &gt;= '5. Données salariales brutes'!C635) * ('5. Données salariales brutes'!$A$2:$A$1297 &lt;&gt; '5. Données salariales brutes'!A635), "No matches"))</f>
        <v>CX-1, DD-08,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EG-05, EL-05, FO-01, FR-1, GL-COI-14, GL-EIM-13, GL-EIM-14, GL-PCF-13, GL-PCF-14, GL-PIP-14, GL-SMW-12, GL-SMW-13, GL-VHE-13, GL-VHE-14, GS-12, GT-05, HP-05, HS-HDO-10, HS-PHS-09, HS-PHS-10, MA-03, PO-IMA-03, PO-LES-TO-03, PO-LES-IM-03, PO-TCO-03, RO-04, SO-MAO-03, SO-RAD-02, SR-E (Groupe salarial 4 MDO-5), SR-E (Groupe salarial 5), TI-05 Aviation, TR-02</v>
      </c>
      <c r="C635" s="129" t="str" cm="1">
        <f t="array" ref="C635">_xlfn.TEXTJOIN(", ",TRUE,_xlfn._xlws.FILTER('5. Données salariales brutes'!$A$2:$A$1297,('5. Données salariales brutes'!$C$2:$C$1297 &gt;'5. Données salariales brutes'!E635)*('5. Données salariales brutes'!$C$2:$C$1297 &lt;'5. Données salariales brutes'!C635),"No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SR-W (Groupe salarial 11), SW-SCW-02, SW-CHA-02, TI-05, UT-1, WP-03</v>
      </c>
    </row>
    <row r="636" spans="1:3" ht="270" x14ac:dyDescent="0.25">
      <c r="A636" s="61" t="str">
        <f>'5. Données salariales brutes'!A636</f>
        <v>ED-LAT-04 (EE 1)</v>
      </c>
      <c r="B636" s="130" t="str" cm="1">
        <f t="array" ref="B636">_xlfn.TEXTJOIN(", ", TRUE, _xlfn._xlws.FILTER('5. Données salariales brutes'!$A$2:$A$1297, ('5. Données salariales brutes'!$C$2:$C$1297 &lt; '5. Données salariales brutes'!D636) * ('5. Données salariales brutes'!$C$2:$C$1297 &gt;= '5. Données salariales brutes'!C636) * ('5. Données salariales brutes'!$A$2:$A$1297 &lt;&gt; '5. Données salariales brutes'!A636),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5),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6),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PI-01-CGC,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636" s="129" t="str" cm="1">
        <f t="array" ref="C636">_xlfn.TEXTJOIN(", ",TRUE,_xlfn._xlws.FILTER('5. Données salariales brutes'!$A$2:$A$1297,('5. Données salariales brutes'!$C$2:$C$1297 &gt;'5. Données salariales brutes'!E636)*('5. Données salariales brutes'!$C$2:$C$1297 &lt;'5. Données salariales brutes'!C636),"No matches"))</f>
        <v>CR-05, DD-03, ED-EST-01 (EE 3), ED-EST-02 (EE 2) , ED-EST-02 Maritimes (EE 9), ED-EST-03 Maritimes (EE 7), ED-EST-04 Maritimes (EE 3), ED-EST-05 Maritimes (EE 1), ED-EST-01 Québec (EE 7), ED-EST-01 Québec (EE 8), ED-EST-02 Québec (EE 7), ED-EST-03 Québec (EE 5),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EG-01, GL-AMW-6, GL-AMW-7, GL-ELE -8, GL-GHW-3, GL-GHW-4, GL-MAM-5, GL-MAN-4, GL-MAN-5, GL-MDO-6, GL-MDO-7, GL-MOC-5, GL-MOC-6, GL-MST-00,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637" spans="1:3" ht="285" x14ac:dyDescent="0.25">
      <c r="A637" s="61" t="str">
        <f>'5. Données salariales brutes'!A637</f>
        <v>ED-LAT-04 (EE 2)</v>
      </c>
      <c r="B637" s="130" t="str" cm="1">
        <f t="array" ref="B637">_xlfn.TEXTJOIN(", ", TRUE, _xlfn._xlws.FILTER('5. Données salariales brutes'!$A$2:$A$1297, ('5. Données salariales brutes'!$C$2:$C$1297 &lt; '5. Données salariales brutes'!D637) * ('5. Données salariales brutes'!$C$2:$C$1297 &gt;= '5. Données salariales brutes'!C637) * ('5. Données salariales brutes'!$A$2:$A$1297 &lt;&gt; '5. Données salariales brutes'!A637),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637" s="129" t="str" cm="1">
        <f t="array" ref="C637">_xlfn.TEXTJOIN(", ",TRUE,_xlfn._xlws.FILTER('5. Données salariales brutes'!$A$2:$A$1297,('5. Données salariales brutes'!$C$2:$C$1297 &gt;'5. Données salariales brutes'!E637)*('5. Données salariales brutes'!$C$2:$C$1297 &lt;'5. Données salariales brutes'!C637),"No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ED-EST-02 Saskatchewan (EE 9), ED-EST-03 Saskatchewan (EE 6),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638" spans="1:3" ht="300" x14ac:dyDescent="0.25">
      <c r="A638" s="61" t="str">
        <f>'5. Données salariales brutes'!A638</f>
        <v>ED-LAT-04 (EE 3)</v>
      </c>
      <c r="B638" s="130" t="str" cm="1">
        <f t="array" ref="B638">_xlfn.TEXTJOIN(", ", TRUE, _xlfn._xlws.FILTER('5. Données salariales brutes'!$A$2:$A$1297, ('5. Données salariales brutes'!$C$2:$C$1297 &lt; '5. Données salariales brutes'!D638) * ('5. Données salariales brutes'!$C$2:$C$1297 &gt;= '5. Données salariales brutes'!C638) * ('5. Données salariales brutes'!$A$2:$A$1297 &lt;&gt; '5. Données salariales brutes'!A638),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638" s="129" t="str" cm="1">
        <f t="array" ref="C638">_xlfn.TEXTJOIN(", ",TRUE,_xlfn._xlws.FILTER('5. Données salariales brutes'!$A$2:$A$1297,('5. Données salariales brutes'!$C$2:$C$1297 &gt;'5. Données salariales brutes'!E638)*('5. Données salariales brutes'!$C$2:$C$1297 &lt;'5. Données salariales brutes'!C638),"No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GL-AMW-8, GL-AMW-9, GL-ELE -10, GL-GHW-5, GL-GHW-6, GL-INM-9, GL-MAM-00, GL-MAM-6, GL-MAM-7, GL-MAN-7, GL-MDO-8, GL-MDO-9, GL-MOC-7, GL-MOC-8, GL-MST-10, GL-PCF-00, GL-PCF-6, GL-PRW-7, GL-WOW-00, GS-05, GS-06,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639" spans="1:3" ht="300" x14ac:dyDescent="0.25">
      <c r="A639" s="61" t="str">
        <f>'5. Données salariales brutes'!A639</f>
        <v>ED-LAT-04 (EE 4)</v>
      </c>
      <c r="B639" s="130" t="str" cm="1">
        <f t="array" ref="B639">_xlfn.TEXTJOIN(", ", TRUE, _xlfn._xlws.FILTER('5. Données salariales brutes'!$A$2:$A$1297, ('5. Données salariales brutes'!$C$2:$C$1297 &lt; '5. Données salariales brutes'!D639) * ('5. Données salariales brutes'!$C$2:$C$1297 &gt;= '5. Données salariales brutes'!C639) * ('5. Données salariales brutes'!$A$2:$A$1297 &lt;&gt; '5. Données salariales brutes'!A639),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639" s="129" t="str" cm="1">
        <f t="array" ref="C639">_xlfn.TEXTJOIN(", ",TRUE,_xlfn._xlws.FILTER('5. Données salariales brutes'!$A$2:$A$1297,('5. Données salariales brutes'!$C$2:$C$1297 &gt;'5. Données salariales brutes'!E639)*('5. Données salariales brutes'!$C$2:$C$1297 &lt;'5. Données salariales brutes'!C639),"No matches"))</f>
        <v>AR-01, AS-02, CM-07, CO-DEV/PER, DA-CON-5, DA-CON-6,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APD-8, SR-W (Groupe salarial 9) APD-9, TI-03, TR-01</v>
      </c>
    </row>
    <row r="640" spans="1:3" ht="300" x14ac:dyDescent="0.25">
      <c r="A640" s="61" t="str">
        <f>'5. Données salariales brutes'!A640</f>
        <v>ED-LAT-04 (EE 5)</v>
      </c>
      <c r="B640" s="130" t="str" cm="1">
        <f t="array" ref="B640">_xlfn.TEXTJOIN(", ", TRUE, _xlfn._xlws.FILTER('5. Données salariales brutes'!$A$2:$A$1297, ('5. Données salariales brutes'!$C$2:$C$1297 &lt; '5. Données salariales brutes'!D640) * ('5. Données salariales brutes'!$C$2:$C$1297 &gt;= '5. Données salariales brutes'!C640) * ('5. Données salariales brutes'!$A$2:$A$1297 &lt;&gt; '5. Données salariales brutes'!A640),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6), EG-03, EU-LAI-1, FB-1, GL-AIM-11, GL-AIM-12, GL-AMW-12, GL-COI-9, GL-EIM-9, GL-ELE -13, GL-ELE -14, GL-GHW-10, GL-GHW-11, GL-INM-12, GL-INM-13, GL-MAM-10, GL-MAM-11, GL-MAN-10, GL-MAN-11, GL-MDO-12, GL-MOC-11, GL-MST-13, GL-MST-14, GL-PCF-8,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640" s="129" t="str" cm="1">
        <f t="array" ref="C640">_xlfn.TEXTJOIN(", ",TRUE,_xlfn._xlws.FILTER('5. Données salariales brutes'!$A$2:$A$1297,('5. Données salariales brutes'!$C$2:$C$1297 &gt;'5. Données salariales brutes'!E640)*('5. Données salariales brutes'!$C$2:$C$1297 &lt;'5. Données salariales brutes'!C640),"No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GL-AMW-11, GL-COI-00, GL-EIM-00, GL-ELE -12, GL-GHW-7, GL-GHW-8, GL-INM-10, GL-INM-11, GL-MAM-8, GL-MAM-9, GL-MAN-9, GL-MDO-10, GL-MDO-11, GL-MOC-9, GL-MOC-10, GL-MST-12, GL-PCF-7,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641" spans="1:3" ht="300" x14ac:dyDescent="0.25">
      <c r="A641" s="61" t="str">
        <f>'5. Données salariales brutes'!A641</f>
        <v>ED-LAT-04 (EE 6)</v>
      </c>
      <c r="B641" s="130" t="str" cm="1">
        <f t="array" ref="B641">_xlfn.TEXTJOIN(", ", TRUE, _xlfn._xlws.FILTER('5. Données salariales brutes'!$A$2:$A$1297, ('5. Données salariales brutes'!$C$2:$C$1297 &lt; '5. Données salariales brutes'!D641) * ('5. Données salariales brutes'!$C$2:$C$1297 &gt;= '5. Données salariales brutes'!C641) * ('5. Données salariales brutes'!$A$2:$A$1297 &lt;&gt; '5. Données salariales brutes'!A641),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641" s="129" t="str" cm="1">
        <f t="array" ref="C641">_xlfn.TEXTJOIN(", ",TRUE,_xlfn._xlws.FILTER('5. Données salariales brutes'!$A$2:$A$1297,('5. Données salariales brutes'!$C$2:$C$1297 &gt;'5. Données salariales brutes'!E641)*('5. Données salariales brutes'!$C$2:$C$1297 &lt;'5. Données salariales brutes'!C641),"No matches"))</f>
        <v>AS-03, CR-06, DA-PRO-6, DD-05, DS-1, EC-02, ED-EST-01 (EE 7) , ED-EST-02 (EE 6) , ED-EST-03 (EE 3), ED-EST-03 (EE 4), ED-EST-04 (EE 1), ED-EST-04 Maritimes (EE 7), ED-EST-04 Maritimes (EE 8),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GL-ELE -14, GL-GHW-8, GL-INM-11, GL-INM-12, GL-MAM-9, GL-MAM-10, GL-MAN-9, GL-MAN-10, GL-MDO-11, GL-MDO-12,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642" spans="1:3" ht="285" x14ac:dyDescent="0.25">
      <c r="A642" s="61" t="str">
        <f>'5. Données salariales brutes'!A642</f>
        <v>ED-LAT-04 (EE 7)</v>
      </c>
      <c r="B642" s="130" t="str" cm="1">
        <f t="array" ref="B642">_xlfn.TEXTJOIN(", ", TRUE, _xlfn._xlws.FILTER('5. Données salariales brutes'!$A$2:$A$1297, ('5. Données salariales brutes'!$C$2:$C$1297 &lt; '5. Données salariales brutes'!D642) * ('5. Données salariales brutes'!$C$2:$C$1297 &gt;= '5. Données salariales brutes'!C642) * ('5. Données salariales brutes'!$A$2:$A$1297 &lt;&gt; '5. Données salariales brutes'!A642),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8), GL-AIM-13, GL-AIM-14, GL-AMW-13, GL-AMW-14, GL-COI-11, GL-EIM-10, GL-EIM-11, GL-GHW-12, GL-INM-14, GL-MAM-12, GL-MAN-12, GL-MAN-13, GL-MDO-14, GL-MOC-13, GL-PCF-10, GL-PCF-11, GL-PIP-11, GL-PRW-12, GL-PRW-13, GL-SMW-9, GL-SMW-10, GL-VHE-10, GL-VHE-11, GL-WOW-12, GL-WOW-13, GS-09, GT-04, HS-PHS-08, IS-03 , IT-01, LI-9, LS-01, OM-03, PC-01, PG-03, PI-04-CGC, PM-04 , PO-IMA-02, PO-LES-TO-02, PO-LES-IM-02, PO-TCO-02, PS-1, RO-03, SC-6 (utilisation de matériel et métier spécialisés), SO-FLP-01, SR-E (Groupe salarial 3 MDO-4), SR-E (APA), SR-E (APB), SR-W (Groupe salarial 6), SR-W (Groupe salarial 7), SW-SCW-01</v>
      </c>
      <c r="C642" s="129" t="str" cm="1">
        <f t="array" ref="C642">_xlfn.TEXTJOIN(", ",TRUE,_xlfn._xlws.FILTER('5. Données salariales brutes'!$A$2:$A$1297,('5. Données salariales brutes'!$C$2:$C$1297 &gt;'5. Données salariales brutes'!E642)*('5. Données salariales brutes'!$C$2:$C$1297 &lt;'5. Données salariales brutes'!C642),"No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EL-03,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643" spans="1:3" ht="300" x14ac:dyDescent="0.25">
      <c r="A643" s="61" t="str">
        <f>'5. Données salariales brutes'!A643</f>
        <v>ED-LAT-04 (EE 8)</v>
      </c>
      <c r="B643" s="130" t="str" cm="1">
        <f t="array" ref="B643">_xlfn.TEXTJOIN(", ", TRUE, _xlfn._xlws.FILTER('5. Données salariales brutes'!$A$2:$A$1297, ('5. Données salariales brutes'!$C$2:$C$1297 &lt; '5. Données salariales brutes'!D643) * ('5. Données salariales brutes'!$C$2:$C$1297 &gt;= '5. Données salariales brutes'!C643) * ('5. Données salariales brutes'!$A$2:$A$1297 &lt;&gt; '5. Données salariales brutes'!A643),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643" s="129" t="str" cm="1">
        <f t="array" ref="C643">_xlfn.TEXTJOIN(", ",TRUE,_xlfn._xlws.FILTER('5. Données salariales brutes'!$A$2:$A$1297,('5. Données salariales brutes'!$C$2:$C$1297 &gt;'5. Données salariales brutes'!E643)*('5. Données salariales brutes'!$C$2:$C$1297 &lt;'5. Données salariales brutes'!C643),"No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ED-LAT-03 (EE 10), ED-LAT-04 (EE 7), EG-03, EL-03, EU-LAI-1, FB-1, GL-AIM-12, GL-AIM-13, GL-AMW-12, GL-AMW-13, GL-COI-10, GL-COI-11, GL-EIM-10, GL-GHW-10, GL-GHW-11, GL-GHW-12, GL-INM-13, GL-INM-14, GL-MAM-11, GL-MAM-12, GL-MAN-11, GL-MAN-12, GL-MDO-13, GL-MDO-14, GL-MOC-12, GL-MOC-13, GL-PCF-9, GL-PCF-10, GL-PIP-10, GL-PIP-11,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644" spans="1:3" ht="300" x14ac:dyDescent="0.25">
      <c r="A644" s="61" t="str">
        <f>'5. Données salariales brutes'!A644</f>
        <v>ED-LAT-04 (EE 9)</v>
      </c>
      <c r="B644" s="130" t="str" cm="1">
        <f t="array" ref="B644">_xlfn.TEXTJOIN(", ", TRUE, _xlfn._xlws.FILTER('5. Données salariales brutes'!$A$2:$A$1297, ('5. Données salariales brutes'!$C$2:$C$1297 &lt; '5. Données salariales brutes'!D644) * ('5. Données salariales brutes'!$C$2:$C$1297 &gt;= '5. Données salariales brutes'!C644) * ('5. Données salariales brutes'!$A$2:$A$1297 &lt;&gt; '5. Données salariales brutes'!A644),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10), EG-04, EL-04, EN-ENG-02, EN-SUR-01, GL-COI-12, GL-COI-13, GL-EIM-12, GL-EIM-13, GL-MAM-14, GL-MAN-14, GL-PCF-12, GL-PCF-13, GL-PIP-12, GL-PIP-13, GL-PRW-14, GL-SMW-11, GL-VHE-12, GL-WOW-14, GS-10, GS-11, HP-04, HR-02, HS-HDO-09, HS-PHS-09, LS-02, MT-02, NU-CHN-1, NU-HOS-1, PE-02, PI-05-CGC, PR(S)-02, SC-7 (utilisation de matériel et métier spécialisés), SE-RES-1, SG-PAT-02, SO-FLP-02, SO-MAO-02, SO-RAD-01, SR-E (Groupe salarial 4 MDO-5), SR-W (Groupe salarial 8), SR-W (Groupe salarial 11), SW-SCW-02, SW-CHA-02, TI-05, UT-1</v>
      </c>
      <c r="C644" s="129" t="str" cm="1">
        <f t="array" ref="C644">_xlfn.TEXTJOIN(", ",TRUE,_xlfn._xlws.FILTER('5. Données salariales brutes'!$A$2:$A$1297,('5. Données salariales brutes'!$C$2:$C$1297 &gt;'5. Données salariales brutes'!E644)*('5. Données salariales brutes'!$C$2:$C$1297 &lt;'5. Données salariales brutes'!C644),"No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9), ED-LAT-03 (EE 10), ED-LAT-03 (EE 11), ED-LAT-04 (EE 8),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 WP-03</v>
      </c>
    </row>
    <row r="645" spans="1:3" ht="270" x14ac:dyDescent="0.25">
      <c r="A645" s="61" t="str">
        <f>'5. Données salariales brutes'!A645</f>
        <v>ED-LAT-04 (EE 10)</v>
      </c>
      <c r="B645" s="130" t="str" cm="1">
        <f t="array" ref="B645">_xlfn.TEXTJOIN(", ", TRUE, _xlfn._xlws.FILTER('5. Données salariales brutes'!$A$2:$A$1297, ('5. Données salariales brutes'!$C$2:$C$1297 &lt; '5. Données salariales brutes'!D645) * ('5. Données salariales brutes'!$C$2:$C$1297 &gt;= '5. Données salariales brutes'!C645) * ('5. Données salariales brutes'!$A$2:$A$1297 &lt;&gt; '5. Données salariales brutes'!A645),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v>
      </c>
      <c r="C645" s="129" t="str" cm="1">
        <f t="array" ref="C645">_xlfn.TEXTJOIN(", ",TRUE,_xlfn._xlws.FILTER('5. Données salariales brutes'!$A$2:$A$1297,('5. Données salariales brutes'!$C$2:$C$1297 &gt;'5. Données salariales brutes'!E645)*('5. Données salariales brutes'!$C$2:$C$1297 &lt;'5. Données salariales brutes'!C645),"No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ED-EST-06 Manitoba (EE 4), ED-EST-04 Saskatchewan (EE 7),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row>
    <row r="646" spans="1:3" ht="255" x14ac:dyDescent="0.25">
      <c r="A646" s="61" t="str">
        <f>'5. Données salariales brutes'!A646</f>
        <v>ED-LAT-04 (EE 11)</v>
      </c>
      <c r="B646" s="130" t="str" cm="1">
        <f t="array" ref="B646">_xlfn.TEXTJOIN(", ", TRUE, _xlfn._xlws.FILTER('5. Données salariales brutes'!$A$2:$A$1297, ('5. Données salariales brutes'!$C$2:$C$1297 &lt; '5. Données salariales brutes'!D646) * ('5. Données salariales brutes'!$C$2:$C$1297 &gt;= '5. Données salariales brutes'!C646) * ('5. Données salariales brutes'!$A$2:$A$1297 &lt;&gt; '5. Données salariales brutes'!A646),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12), ED-LAT-04 (EE 13), EG-05, EL-05, FO-01, FR-1, GL-COI-14, GL-EIM-14, GL-PCF-14, GL-PIP-14, GL-SMW-12, GL-SMW-13, GL-VHE-13, GL-VHE-14, GS-12, GT-05, HP-05, HS-HDO-10, HS-PHS-10, MA-03, PO-IMA-03, PO-LES-TO-03, PO-LES-IM-03, PO-TCO-03, RO-04, SO-FLP-03, SO-MAO-03, SO-RAD-02, SR-E (Groupe salarial 5), TI-05 Aviation, TR-02</v>
      </c>
      <c r="C646" s="129" t="str" cm="1">
        <f t="array" ref="C646">_xlfn.TEXTJOIN(", ",TRUE,_xlfn._xlws.FILTER('5. Données salariales brutes'!$A$2:$A$1297,('5. Données salariales brutes'!$C$2:$C$1297 &gt;'5. Données salariales brutes'!E646)*('5. Données salariales brutes'!$C$2:$C$1297 &lt;'5. Données salariales brutes'!C646),"No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GL-EIM-13, GL-MAM-13, GL-MAM-14, GL-MAN-14, GL-PCF-12, GL-PCF-13, GL-PIP-12, GL-PIP-13, GL-PRW-14, GL-SMW-11, GL-VHE-12, GL-WOW-14, GS-10, GS-11, HP-04, HR-02, HS-HDO-09, HS-PHS-09, LS-02, MT-02, NU-CHN-1, NU-HOS-1, PE-02, PI-05-CGC, PR(S)-02, SC-7 (utilisation de matériel et métier spécialisés), SE-RES-1, SG-PAT-02, SO-FLP-02, SO-MAO-02, SO-RAD-01, SR-E (Groupe salarial 4 MDO-5), SR-W (Groupe salarial 8), SR-W (Groupe salarial 11), SW-SCW-02, SW-CHA-02, TI-05, UT-1, WP-03</v>
      </c>
    </row>
    <row r="647" spans="1:3" ht="240" x14ac:dyDescent="0.25">
      <c r="A647" s="61" t="str">
        <f>'5. Données salariales brutes'!A647</f>
        <v>ED-LAT-04 (EE 12)</v>
      </c>
      <c r="B647" s="130" t="str" cm="1">
        <f t="array" ref="B647">_xlfn.TEXTJOIN(", ", TRUE, _xlfn._xlws.FILTER('5. Données salariales brutes'!$A$2:$A$1297, ('5. Données salariales brutes'!$C$2:$C$1297 &lt; '5. Données salariales brutes'!D647) * ('5. Données salariales brutes'!$C$2:$C$1297 &gt;= '5. Données salariales brutes'!C647) * ('5. Données salariales brutes'!$A$2:$A$1297 &lt;&gt; '5. Données salariales brutes'!A647), "No matches"))</f>
        <v>AG-02, AI-02,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13), EG-05, EL-05, EU-PEI-2, FB-3, FO-01, FR-1, FR-2, FS-01, GL-EIM-14, GL-PCF-14, GL-SMW-13, GL-SMW-14, GL-VHE-14, GS-12, GS-13, HP-06, HS-PHS-10, LP-00, MA-03, ND-DIT-1, ND-HME-1, OM-04, PC-02, PE-03, PI-06-CGC, PR(S)-03, RO-05, SO-FLP-03, SO-MAO-04, SO-RAD-02, SO-RAD-03, SR-E (Groupe salarial 6), SR-E (Groupe salarial 7), SR-E (Groupe salarial 8), SW-SCW-03, TI-06, TI-05 Aviation, TI-05 Marine, WP-04</v>
      </c>
      <c r="C647" s="129" t="str" cm="1">
        <f t="array" ref="C647">_xlfn.TEXTJOIN(", ",TRUE,_xlfn._xlws.FILTER('5. Données salariales brutes'!$A$2:$A$1297,('5. Données salariales brutes'!$C$2:$C$1297 &gt;'5. Données salariales brutes'!E647)*('5. Données salariales brutes'!$C$2:$C$1297 &lt;'5. Données salariales brutes'!C647),"No matches"))</f>
        <v>AR-02, CT-FIN-01 , CT-EAV-01 , CT-IAU-01 , CX-1, DD-08, EC-04, ED-EDS-01, ED-EST-03 (EE 7), ED-EST-03 (EE 8), ED-EST-04 (EE 5), ED-EST-05 (EE 3), ED-EST-05 (EE 4), ED-EST-06 (EE 2), ED-EST-05 Maritimes (EE 9), ED-EST-05 Maritimes (EE 10), ED-EST-06 Maritimes (EE 8), ED-EST-05 Québec (EE 12), ED-EST-06 Québec (EE 9), ED-EST-06 Québec (EE 10), ED-EST-04 Ontario (EE 9),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GL-VHE-12, GL-VHE-13, GS-11, GT-05, HP-05, HR-02, HS-HDO-10, HS-PHS-09, LS-02, MT-02, NU-CHN-1, NU-HOS-1, PI-05-CGC, PO-IMA-03, PO-LES-TO-03, PO-LES-IM-03, PO-TCO-03, RO-04, SE-RES-1, SO-FLP-02, SO-MAO-03, SO-RAD-01, SR-E (Groupe salarial 4 MDO-5), SR-E (Groupe salarial 5), SR-W (Groupe salarial 11), SW-CHA-02, TR-02, UT-1</v>
      </c>
    </row>
    <row r="648" spans="1:3" ht="210" x14ac:dyDescent="0.25">
      <c r="A648" s="61" t="str">
        <f>'5. Données salariales brutes'!A648</f>
        <v>ED-LAT-04 (EE 13)</v>
      </c>
      <c r="B648" s="130" t="str" cm="1">
        <f t="array" ref="B648">_xlfn.TEXTJOIN(", ", TRUE, _xlfn._xlws.FILTER('5. Données salariales brutes'!$A$2:$A$1297, ('5. Données salariales brutes'!$C$2:$C$1297 &lt; '5. Données salariales brutes'!D648) * ('5. Données salariales brutes'!$C$2:$C$1297 &gt;= '5. Données salariales brutes'!C648) * ('5. Données salariales brutes'!$A$2:$A$1297 &lt;&gt; '5. Données salariales brutes'!A648), "No matches"))</f>
        <v>AG-02, AS-05, BI-02, CH-02,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c r="C648" s="129" t="str" cm="1">
        <f t="array" ref="C648">_xlfn.TEXTJOIN(", ",TRUE,_xlfn._xlws.FILTER('5. Données salariales brutes'!$A$2:$A$1297,('5. Données salariales brutes'!$C$2:$C$1297 &gt;'5. Données salariales brutes'!E648)*('5. Données salariales brutes'!$C$2:$C$1297 &lt;'5. Données salariales brutes'!C648),"No matches"))</f>
        <v>AI-02, CX-1, DD-08, DD-09,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ED-LAT-03 (EE 13), ED-LAT-04 (EE 11), ED-LAT-04 (EE 12), EG-05, EL-05, FO-01,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row>
    <row r="649" spans="1:3" ht="270" x14ac:dyDescent="0.25">
      <c r="A649" s="61" t="str">
        <f>'5. Données salariales brutes'!A649</f>
        <v>EG-01</v>
      </c>
      <c r="B649" s="130" t="str" cm="1">
        <f t="array" ref="B649">_xlfn.TEXTJOIN(", ", TRUE, _xlfn._xlws.FILTER('5. Données salariales brutes'!$A$2:$A$1297, ('5. Données salariales brutes'!$C$2:$C$1297 &lt; '5. Données salariales brutes'!D649) * ('5. Données salariales brutes'!$C$2:$C$1297 &gt;= '5. Données salariales brutes'!C649) * ('5. Données salariales brutes'!$A$2:$A$1297 &lt;&gt; '5. Données salariales brutes'!A649),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GL-AIM-00, GL-AMW-7, GL-AMW-8, GL-ELE -9, GL-ELE -10,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649" s="129" t="str" cm="1">
        <f t="array" ref="C649">_xlfn.TEXTJOIN(", ",TRUE,_xlfn._xlws.FILTER('5. Données salariales brutes'!$A$2:$A$1297,('5. Données salariales brutes'!$C$2:$C$1297 &gt;'5. Données salariales brutes'!E649)*('5. Données salariales brutes'!$C$2:$C$1297 &lt;'5. Données salariales brutes'!C649),"No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650" spans="1:3" ht="300" x14ac:dyDescent="0.25">
      <c r="A650" s="61" t="str">
        <f>'5. Données salariales brutes'!A650</f>
        <v>EG-02</v>
      </c>
      <c r="B650" s="130" t="str" cm="1">
        <f t="array" ref="B650">_xlfn.TEXTJOIN(", ", TRUE, _xlfn._xlws.FILTER('5. Données salariales brutes'!$A$2:$A$1297, ('5. Données salariales brutes'!$C$2:$C$1297 &lt; '5. Données salariales brutes'!D650) * ('5. Données salariales brutes'!$C$2:$C$1297 &gt;= '5. Données salariales brutes'!C650) * ('5. Données salariales brutes'!$A$2:$A$1297 &lt;&gt; '5. Données salariales brutes'!A650),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ED-EST-03 Colombie-Britannique(EE 6), ED-EST-04 Colombie-Britannique (EE 4), ED-EST-05 Colombie-Britannique (EE 3), ED-EST-06 Colombie-Britannique (EE 1), ED-EST-06 Colombie-Britannique (EE 2), ED-LAT-01 (EE 10), ED-LAT-01 (EE 11), ED-LAT-02 (EE 7), ED-LAT-02 (EE 8), ED-LAT-03 (EE 6), ED-LAT-04 (EE 4), ED-LAT-04 (EE 5),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650" s="129" t="str" cm="1">
        <f t="array" ref="C650">_xlfn.TEXTJOIN(", ",TRUE,_xlfn._xlws.FILTER('5. Données salariales brutes'!$A$2:$A$1297,('5. Données salariales brutes'!$C$2:$C$1297 &gt;'5. Données salariales brutes'!E650)*('5. Données salariales brutes'!$C$2:$C$1297 &lt;'5. Données salariales brutes'!C650),"No matches"))</f>
        <v>AR-01, AS-02, DA-CON-5, DA-PRO-5, DD-04, EC-01, ED-EST-01 (EE 5), ED-EST-02 (EE 3) , ED-EST-02 (EE 4), ED-EST-03 (EE 2), ED-EST-03 Maritimes (EE 9), ED-EST-04 Maritimes (EE 5), ED-EST-05 Maritimes (EE 3), ED-EST-06 Maritimes (EE 2), ED-EST-01 Québec (EE 9), ED-EST-01 Québec (EE 10), ED-EST-02 Québec (EE 9), ED-EST-02 Québec (EE 10),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8),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651" spans="1:3" ht="315" x14ac:dyDescent="0.25">
      <c r="A651" s="61" t="str">
        <f>'5. Données salariales brutes'!A651</f>
        <v>EG-03</v>
      </c>
      <c r="B651" s="130" t="str" cm="1">
        <f t="array" ref="B651">_xlfn.TEXTJOIN(", ", TRUE, _xlfn._xlws.FILTER('5. Données salariales brutes'!$A$2:$A$1297, ('5. Données salariales brutes'!$C$2:$C$1297 &lt; '5. Données salariales brutes'!D651) * ('5. Données salariales brutes'!$C$2:$C$1297 &gt;= '5. Données salariales brutes'!C651) * ('5. Données salariales brutes'!$A$2:$A$1297 &lt;&gt; '5. Données salariales brutes'!A651),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7), ED-EST-05 Ontario (EE 6), ED-EST-06 Ontario (EE 4), ED-EST-04 Manitoba (EE 5),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ED-LAT-04 (EE 7), EL-03, EU-LAI-1, FB-1, GL-AIM-12, GL-AIM-13, GL-AMW-13, GL-COI-10, GL-EIM-10,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c r="C651" s="129" t="str" cm="1">
        <f t="array" ref="C651">_xlfn.TEXTJOIN(", ",TRUE,_xlfn._xlws.FILTER('5. Données salariales brutes'!$A$2:$A$1297,('5. Données salariales brutes'!$C$2:$C$1297 &gt;'5. Données salariales brutes'!E651)*('5. Données salariales brutes'!$C$2:$C$1297 &lt;'5. Données salariales brutes'!C651),"No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FR - Recruitment, GL-AIM-10, GL-AIM-11, GL-AMW-11, GL-AMW-12, GL-COI-00, GL-COI-9, GL-EIM-00, GL-EIM-9, GL-ELE -13, GL-ELE -14, GL-GHW-8, GL-GHW-10,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row>
    <row r="652" spans="1:3" ht="300" x14ac:dyDescent="0.25">
      <c r="A652" s="61" t="str">
        <f>'5. Données salariales brutes'!A652</f>
        <v>EG-04</v>
      </c>
      <c r="B652" s="130" t="str" cm="1">
        <f t="array" ref="B652">_xlfn.TEXTJOIN(", ", TRUE, _xlfn._xlws.FILTER('5. Données salariales brutes'!$A$2:$A$1297, ('5. Données salariales brutes'!$C$2:$C$1297 &lt; '5. Données salariales brutes'!D652) * ('5. Données salariales brutes'!$C$2:$C$1297 &gt;= '5. Données salariales brutes'!C652) * ('5. Données salariales brutes'!$A$2:$A$1297 &lt;&gt; '5. Données salariales brutes'!A652),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ED-EST-05 Alberta (EE 7), ED-EST-06 Alberta (EE 6), ED-EST-04 Colombie-Britannique (EE 9), ED-EST-05 Colombie-Britannique (EE 7), ED-EST-06 Colombie-Britannique (EE 6), ED-LAT-02 (EE 13), ED-LAT-03 (EE 12), ED-LAT-03 (EE 13), ED-LAT-04 (EE 10), ED-LAT-04 (EE 11), EL-04, EN-ENG-02, EN-SUR-01, GL-COI-13, GL-EIM-12, GL-EIM-13, GL-MAM-14, GL-MAN-14, GL-PCF-12, GL-PCF-13, GL-PIP-13, GL-PRW-14, GL-SMW-11, GL-VHE-12, GL-VHE-13, GL-WOW-14, GS-10, GS-11, HP-04, HR-02, HS-HDO-09, HS-HDO-10, HS-PHS-09, LS-02, MT-02, NU-CHN-1, NU-HOS-1, PI-05-CGC, RO-04, SE-RES-1, SG-PAT-02, SO-FLP-02, SO-MAO-02, SO-RAD-01, SR-E (Groupe salarial 4 MDO-5), SR-W (Groupe salarial 8), SR-W (Groupe salarial 11), SW-SCW-02, SW-CHA-02, UT-1</v>
      </c>
      <c r="C652" s="129" t="str" cm="1">
        <f t="array" ref="C652">_xlfn.TEXTJOIN(", ",TRUE,_xlfn._xlws.FILTER('5. Données salariales brutes'!$A$2:$A$1297,('5. Données salariales brutes'!$C$2:$C$1297 &gt;'5. Données salariales brutes'!E652)*('5. Données salariales brutes'!$C$2:$C$1297 &lt;'5. Données salariales brutes'!C652),"No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653" spans="1:3" ht="225" x14ac:dyDescent="0.25">
      <c r="A653" s="61" t="str">
        <f>'5. Données salariales brutes'!A653</f>
        <v>EG-05</v>
      </c>
      <c r="B653" s="130" t="str" cm="1">
        <f t="array" ref="B653">_xlfn.TEXTJOIN(", ", TRUE, _xlfn._xlws.FILTER('5. Données salariales brutes'!$A$2:$A$1297, ('5. Données salariales brutes'!$C$2:$C$1297 &lt; '5. Données salariales brutes'!D653) * ('5. Données salariales brutes'!$C$2:$C$1297 &gt;= '5. Données salariales brutes'!C653) * ('5. Données salariales brutes'!$A$2:$A$1297 &lt;&gt; '5. Données salariales brutes'!A653), "No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HS-PHS-10, IS-04 , IT-02,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c r="C653" s="129" t="str" cm="1">
        <f t="array" ref="C653">_xlfn.TEXTJOIN(", ",TRUE,_xlfn._xlws.FILTER('5. Données salariales brutes'!$A$2:$A$1297,('5. Données salariales brutes'!$C$2:$C$1297 &gt;'5. Données salariales brutes'!E653)*('5. Données salariales brutes'!$C$2:$C$1297 &lt;'5. Données salariales brutes'!C653),"No matches"))</f>
        <v>AR-02, CT-FIN-01 , CX-1, DD-08, EC-04, ED-EST-03 (EE 8), ED-EST-04 (EE 5), ED-EST-04 (EE 6), ED-EST-05 (EE 3), ED-EST-05 (EE 4), ED-EST-06 (EE 2), ED-EST-06 (EE 3), ED-EST-05 Maritimes (EE 9), ED-EST-05 Maritimes (EE 10), ED-EST-06 Maritimes (EE 8), ED-EST-06 Maritimes (EE 9), ED-EST-05 Québec (EE 12), ED-EST-06 Québec (EE 9), ED-EST-06 Québec (EE 10), ED-EST-04 Ontario (EE 10), ED-EST-05 Ontario (EE 9), ED-EST-05 Ontario (EE 10), ED-EST-06 Ontario (EE 6), ED-EST-06 Ontario (EE 7),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GL-SMW-13, GL-VHE-13, GL-VHE-14, GS-11, GS-12, GT-05, HP-05, HR-02, HS-HDO-10, HS-PHS-09, MA-03, MT-02, NU-CHN-1, NU-HOS-1, PI-05-CGC, PO-IMA-03, PO-LES-TO-03, PO-LES-IM-03, PO-TCO-03, RO-04, SO-FLP-02, SO-MAO-03, SO-RAD-02, SR-E (Groupe salarial 4 MDO-5), SR-E (Groupe salarial 5), SR-W (Groupe salarial 11), SW-CHA-02, TI-05 Aviation, TR-02</v>
      </c>
    </row>
    <row r="654" spans="1:3" ht="165" x14ac:dyDescent="0.25">
      <c r="A654" s="61" t="str">
        <f>'5. Données salariales brutes'!A654</f>
        <v>EG-06</v>
      </c>
      <c r="B654" s="130" t="str" cm="1">
        <f t="array" ref="B654">_xlfn.TEXTJOIN(", ", TRUE, _xlfn._xlws.FILTER('5. Données salariales brutes'!$A$2:$A$1297, ('5. Données salariales brutes'!$C$2:$C$1297 &lt; '5. Données salariales brutes'!D654) * ('5. Données salariales brutes'!$C$2:$C$1297 &gt;= '5. Données salariales brutes'!C654) * ('5. Données salariales brutes'!$A$2:$A$1297 &lt;&gt; '5. Données salariales brutes'!A654), "No matches"))</f>
        <v>AI-03, AR-03, AS-06, CT-FIN-02 , CX-3, EC-05, ED-EST-04 (EE 9), ED-EST-04 (EE 10), ED-EST-05 (EE 7), ED-EST-05 (EE 8), ED-EST-06 (EE 6), ED-EST-06 Ontario (EE 10), ED-EST-06 Manitoba (EE 10), ED-EST-06 Colombie-Britannique (EE 11), EL-06, FO-02, FR-3, HP-07, IS-05 , MT-03, ND-DIT-2, ND-HME-2, NU-CHN-4, NU-HOS-4, OP-1, PE-04, PI-07-CGC, PR(S)-04, RO-06, SO-FLP-05, SO-MAO-06, SW-SCW-03 Travailleurs du service social clinique, TI-07, TI-06 Sécurité ferroviaire, TR-03, UT-2</v>
      </c>
      <c r="C654" s="129" t="str" cm="1">
        <f t="array" ref="C654">_xlfn.TEXTJOIN(", ",TRUE,_xlfn._xlws.FILTER('5. Données salariales brutes'!$A$2:$A$1297,('5. Données salariales brutes'!$C$2:$C$1297 &gt;'5. Données salariales brutes'!E654)*('5. Données salariales brutes'!$C$2:$C$1297 &lt;'5. Données salariales brutes'!C654),"No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LP-00, ND-ADV-1, NU-CHN-2, NU-CHN-3, NU-HOS-2, NU-HOS-3, OM-04, PG-04, PI-06-CGC, PM-05 , PM-MCO-01, PO-LES-TO-04, PO-TCO-04, PS-2, RO-05, SG-PAT-03, SG-SRE-03, SO-FLP-04, SO-MAO-05, SO-RAD-03, SR-E (Groupe salarial 8), SR-E (Groupe salarial 9), SR-E (Groupe salarial 10), SR-E (Groupe salarial 11), SR-E (Groupe salarial 12), SR-W (Groupe salarial 12), SW-SCW-01 Travailleurs du service social clinique, SW-SCW-02 Travailleurs du service social clinique, SW-CHA-03, TI-05 Marine, VM-1, WP-04</v>
      </c>
    </row>
    <row r="655" spans="1:3" ht="60" x14ac:dyDescent="0.25">
      <c r="A655" s="61" t="str">
        <f>'5. Données salariales brutes'!A655</f>
        <v>EG-07</v>
      </c>
      <c r="B655" s="130" t="str" cm="1">
        <f t="array" ref="B655">_xlfn.TEXTJOIN(", ", TRUE, _xlfn._xlws.FILTER('5. Données salariales brutes'!$A$2:$A$1297, ('5. Données salariales brutes'!$C$2:$C$1297 &lt; '5. Données salariales brutes'!D655) * ('5. Données salariales brutes'!$C$2:$C$1297 &gt;= '5. Données salariales brutes'!C655) * ('5. Données salariales brutes'!$A$2:$A$1297 &lt;&gt; '5. Données salariales brutes'!A655), "No matches"))</f>
        <v>AG-03, AO-CAI-01, AR-04, BI-03, CH-03, ED-EDS-05, ED-EST-05 (EE 10), ED-EST-06 (EE 8), ED-EST-06 (EE 9), EL-07, EN-ENG-03, EN-SUR-02, FR-5, GT-07, HP-08, HR-04, IT-03, MT-05, ND-HME-3, NU-CHN-5, NU-HOS-5, OP-2, PC-03, PE-05, PG-05, PH-01, PS-3, PR(S)-05, SG-PAT-04, SO-FLP-06, SO-MAO-08, SR-CPS1, SW-SCW-04, TI-08, TI-06 Marine, TI-07 Sécurité ferroviaire, TR-04, VM-2</v>
      </c>
      <c r="C655" s="129" t="str" cm="1">
        <f t="array" ref="C655">_xlfn.TEXTJOIN(", ",TRUE,_xlfn._xlws.FILTER('5. Données salariales brutes'!$A$2:$A$1297,('5. Données salariales brutes'!$C$2:$C$1297 &gt;'5. Données salariales brutes'!E655)*('5. Données salariales brutes'!$C$2:$C$1297 &lt;'5. Données salariales brutes'!C655),"No matches"))</f>
        <v>AI-03, AS-06, CT-EAV-03 , CT-IAU-03, EC-05, ED-EDS-04, ED-EST-04 (EE 10), ED-EST-05 (EE 8), ED-EST-05 (EE 9), ED-EST-06 (EE 7), FB-5, FO-02, FR-4, IS-05 , LS-04, MA-04, MT-03, MT-04, ND-ADV-2, ND-DIT-3, NU-CHN-4, NU-HOS-4, OM-05, OP-1, PR(S)-04, RO-06, SG-SRE-04, SO-FLP-05, SO-MAO-07, SW-SCW-03 Travailleurs du service social clinique, TI-06 Aviation, TI-06 Sécurité ferroviaire, TR-03, UT-2, WP-05</v>
      </c>
    </row>
    <row r="656" spans="1:3" ht="60" x14ac:dyDescent="0.25">
      <c r="A656" s="61" t="str">
        <f>'5. Données salariales brutes'!A656</f>
        <v>EG-08</v>
      </c>
      <c r="B656" s="130" t="str" cm="1">
        <f t="array" ref="B656">_xlfn.TEXTJOIN(", ", TRUE, _xlfn._xlws.FILTER('5. Données salariales brutes'!$A$2:$A$1297, ('5. Données salariales brutes'!$C$2:$C$1297 &lt; '5. Données salariales brutes'!D656) * ('5. Données salariales brutes'!$C$2:$C$1297 &gt;= '5. Données salariales brutes'!C656) * ('5. Données salariales brutes'!$A$2:$A$1297 &lt;&gt; '5. Données salariales brutes'!A656), "No matches"))</f>
        <v>AG-04, AI-05, AI-06, AS-08, BI-04, CH-04, CT-FIN-03 , CT-EAV-04 , CT-IAU-04, EL-09, EN-ENG-04, EN-SUR-03, FR-6, GT-08, HR-05, LS-05, MA-05, MT-06, ND-ADV-3, ND-DIT-4, ND-HME-4, PC-04, PE-06, PG-06, PH-02, PM-07, PM-MCO-03, PS-4, SG-PAT-05, SG-SRE-06, SO-MAO-09, SW-SCW-05, TI-07 Aviation, TI-08 Sécurité ferroviaire, TR-05, UT-3, VM-3, WP-06</v>
      </c>
      <c r="C656" s="129" t="str" cm="1">
        <f t="array" ref="C656">_xlfn.TEXTJOIN(", ",TRUE,_xlfn._xlws.FILTER('5. Données salariales brutes'!$A$2:$A$1297,('5. Données salariales brutes'!$C$2:$C$1297 &gt;'5. Données salariales brutes'!E656)*('5. Données salariales brutes'!$C$2:$C$1297 &lt;'5. Données salariales brutes'!C656),"No matches"))</f>
        <v>AI-04, AO-CAI-01, AR-04, AS-07, CO-02, EC-06, ED-EDS-05, ED-EST-05 (EE 10), ED-EST-06 (EE 9), ED-EST-06 (EE 10), EL-08, FB-6, FO-03, FR-5, FS-02, HP-09, IS-06 , IT-03, LP-01, MT-05, NU-CHN-6, NU-HOS-6, OP-3, PE-05, PM-06 , PM-MCO-02, PR(S)-05, SE-RES-2, SG-PAT-04, SG-SRE-05, SO-FLP-07, TI-07 Marine, TI-07 Sécurité ferroviaire, TR-04</v>
      </c>
    </row>
    <row r="657" spans="1:3" ht="120" x14ac:dyDescent="0.25">
      <c r="A657" s="61" t="str">
        <f>'5. Données salariales brutes'!A657</f>
        <v>EG-02 employé‑e‑s dont le traitement est protégé</v>
      </c>
      <c r="B657" s="130" t="str" cm="1">
        <f t="array" ref="B657">_xlfn.TEXTJOIN(", ", TRUE, _xlfn._xlws.FILTER('5. Données salariales brutes'!$A$2:$A$1297, ('5. Données salariales brutes'!$C$2:$C$1297 &lt; '5. Données salariales brutes'!D657) * ('5. Données salariales brutes'!$C$2:$C$1297 &gt;= '5. Données salariales brutes'!C657) * ('5. Données salariales brutes'!$A$2:$A$1297 &lt;&gt; '5. Données salariales brutes'!A657), "No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GL-ELE -1, GL-ELE -2, GL-MDO-1, HS-PHS-01, LI-2, PY-02, SR-W (Groupe salarial 9) APC-3, ST-OCE-2, ST-STN-1, ST-STN-2</v>
      </c>
      <c r="C657" s="129" t="str" cm="1">
        <f t="array" ref="C657">_xlfn.TEXTJOIN(", ",TRUE,_xlfn._xlws.FILTER('5. Données salariales brutes'!$A$2:$A$1297,('5. Données salariales brutes'!$C$2:$C$1297 &gt;'5. Données salariales brutes'!E657)*('5. Données salariales brutes'!$C$2:$C$1297 &lt;'5. Données salariales brutes'!C657),"No matches"))</f>
        <v>CM-03, DA-CON-1, DA-CON-2, DA-CON Niveau spécial C, DA-PRO-2, ED-EST-01 Maritimes (EE 4), ED-EST-01 Maritimes (EE 5), ED-EST-02 Maritimes (EE 3),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GS-02, LI-1, OE-MEO-4, SR-W (Groupe salarial 9) APD-3, ST-OCE-1, ST-TYP-1, ST-TYP-2</v>
      </c>
    </row>
    <row r="658" spans="1:3" ht="195" x14ac:dyDescent="0.25">
      <c r="A658" s="61" t="str">
        <f>'5. Données salariales brutes'!A658</f>
        <v>EL-01</v>
      </c>
      <c r="B658" s="130" t="str" cm="1">
        <f t="array" ref="B658">_xlfn.TEXTJOIN(", ", TRUE, _xlfn._xlws.FILTER('5. Données salariales brutes'!$A$2:$A$1297, ('5. Données salariales brutes'!$C$2:$C$1297 &lt; '5. Données salariales brutes'!D658) * ('5. Données salariales brutes'!$C$2:$C$1297 &gt;= '5. Données salariales brutes'!C658) * ('5. Données salariales brutes'!$A$2:$A$1297 &lt;&gt; '5. Données salariales brutes'!A658),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658" s="129" t="str" cm="1">
        <f t="array" ref="C658">_xlfn.TEXTJOIN(", ",TRUE,_xlfn._xlws.FILTER('5. Données salariales brutes'!$A$2:$A$1297,('5. Données salariales brutes'!$C$2:$C$1297 &gt;'5. Données salariales brutes'!E658)*('5. Données salariales brutes'!$C$2:$C$1297 &lt;'5. Données salariales brutes'!C658),"No matches"))</f>
        <v>CM-05, CR-04, ED-EST-01 (EE 1),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HS-PHS-03, LI-4, OE-MEO-5, PY-04, SR-W (Groupe salarial 1), SR-W (Groupe salarial 9) APD-5, ST-COR-1, ST-SCY-3, TI-01</v>
      </c>
    </row>
    <row r="659" spans="1:3" ht="315" x14ac:dyDescent="0.25">
      <c r="A659" s="61" t="str">
        <f>'5. Données salariales brutes'!A659</f>
        <v>EL-02</v>
      </c>
      <c r="B659" s="130" t="str" cm="1">
        <f t="array" ref="B659">_xlfn.TEXTJOIN(", ", TRUE, _xlfn._xlws.FILTER('5. Données salariales brutes'!$A$2:$A$1297, ('5. Données salariales brutes'!$C$2:$C$1297 &lt; '5. Données salariales brutes'!D659) * ('5. Données salariales brutes'!$C$2:$C$1297 &gt;= '5. Données salariales brutes'!C659) * ('5. Données salariales brutes'!$A$2:$A$1297 &lt;&gt; '5. Données salariales brutes'!A659),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GL-AMW-10, GL-AMW-11, GL-COI-00, GL-EIM-00, GL-EIM-9, GL-ELE -12, GL-ELE -13, GL-GHW-8, GL-INM-11, GL-INM-12, GL-MAM-9,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c r="C659" s="129" t="str" cm="1">
        <f t="array" ref="C659">_xlfn.TEXTJOIN(", ",TRUE,_xlfn._xlws.FILTER('5. Données salariales brutes'!$A$2:$A$1297,('5. Données salariales brutes'!$C$2:$C$1297 &gt;'5. Données salariales brutes'!E659)*('5. Données salariales brutes'!$C$2:$C$1297 &lt;'5. Données salariales brutes'!C659),"No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4), ED-LAT-03 (EE 5), ED-LAT-04 (EE 3), EG-02, EN-ENG-01, GL-AIM-9, GL-AMW-9, GL-ELE -11, GL-GHW-6, GL-GHW-7, GL-INM-9, GL-INM-10, GL-MAM-00, GL-MAM-7, GL-MAM-8, GL-MAN-8, GL-MDO-9, GL-MDO-10, GL-MOC-8, GL-MOC-9, GL-MST-10, GL-MST-11, GL-PCF-6, GL-PCF-7,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660" spans="1:3" ht="285" x14ac:dyDescent="0.25">
      <c r="A660" s="61" t="str">
        <f>'5. Données salariales brutes'!A660</f>
        <v>EL-03</v>
      </c>
      <c r="B660" s="130" t="str" cm="1">
        <f t="array" ref="B660">_xlfn.TEXTJOIN(", ", TRUE, _xlfn._xlws.FILTER('5. Données salariales brutes'!$A$2:$A$1297, ('5. Données salariales brutes'!$C$2:$C$1297 &lt; '5. Données salariales brutes'!D660) * ('5. Données salariales brutes'!$C$2:$C$1297 &gt;= '5. Données salariales brutes'!C660) * ('5. Données salariales brutes'!$A$2:$A$1297 &lt;&gt; '5. Données salariales brutes'!A660),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GL-AIM-13, GL-AIM-14, GL-AMW-13, GL-AMW-14, GL-COI-11, GL-EIM-10, GL-EIM-11, GL-GHW-12, GL-INM-14, GL-MAM-12, GL-MAN-12, GL-MAN-13, GL-MDO-14, GL-MOC-13, GL-PCF-10, GL-PCF-11, GL-PIP-11, GL-PRW-12, GL-PRW-13, GL-SMW-9, GL-SMW-10,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c r="C660" s="129" t="str" cm="1">
        <f t="array" ref="C660">_xlfn.TEXTJOIN(", ",TRUE,_xlfn._xlws.FILTER('5. Données salariales brutes'!$A$2:$A$1297,('5. Données salariales brutes'!$C$2:$C$1297 &gt;'5. Données salariales brutes'!E660)*('5. Données salariales brutes'!$C$2:$C$1297 &lt;'5. Données salariales brutes'!C660),"No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GL-COI-10, GL-EIM-9, GL-ELE -14, GL-GHW-10, GL-GHW-11, GL-INM-12, GL-INM-13, GL-MAM-10, GL-MAM-11, GL-MAN-10, GL-MAN-11, GL-MDO-12, GL-MDO-13,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661" spans="1:3" ht="300" x14ac:dyDescent="0.25">
      <c r="A661" s="61" t="str">
        <f>'5. Données salariales brutes'!A661</f>
        <v>EL-04</v>
      </c>
      <c r="B661" s="130" t="str" cm="1">
        <f t="array" ref="B661">_xlfn.TEXTJOIN(", ", TRUE, _xlfn._xlws.FILTER('5. Données salariales brutes'!$A$2:$A$1297, ('5. Données salariales brutes'!$C$2:$C$1297 &lt; '5. Données salariales brutes'!D661) * ('5. Données salariales brutes'!$C$2:$C$1297 &gt;= '5. Données salariales brutes'!C661) * ('5. Données salariales brutes'!$A$2:$A$1297 &lt;&gt; '5. Données salariales brutes'!A661),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GL-VHE-12, GL-VHE-13, GL-WOW-14, GS-10, GS-11, HP-04, HR-02, HS-HDO-09, HS-HDO-10, HS-PHS-09, LS-02, MT-02, NU-CHN-1, NU-HOS-1, PI-05-CGC, RO-04, SE-RES-1, SG-PAT-02, SO-FLP-02, SO-MAO-02, SO-RAD-01, SR-E (Groupe salarial 4 MDO-5), SR-W (Groupe salarial 8), SR-W (Groupe salarial 11), SW-SCW-02, SW-CHA-02, UT-1</v>
      </c>
      <c r="C661" s="129" t="str" cm="1">
        <f t="array" ref="C661">_xlfn.TEXTJOIN(", ",TRUE,_xlfn._xlws.FILTER('5. Données salariales brutes'!$A$2:$A$1297,('5. Données salariales brutes'!$C$2:$C$1297 &gt;'5. Données salariales brutes'!E661)*('5. Données salariales brutes'!$C$2:$C$1297 &lt;'5. Données salariales brutes'!C661),"No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662" spans="1:3" ht="210" x14ac:dyDescent="0.25">
      <c r="A662" s="61" t="str">
        <f>'5. Données salariales brutes'!A662</f>
        <v>EL-05</v>
      </c>
      <c r="B662" s="130" t="str" cm="1">
        <f t="array" ref="B662">_xlfn.TEXTJOIN(", ", TRUE, _xlfn._xlws.FILTER('5. Données salariales brutes'!$A$2:$A$1297, ('5. Données salariales brutes'!$C$2:$C$1297 &lt; '5. Données salariales brutes'!D662) * ('5. Données salariales brutes'!$C$2:$C$1297 &gt;= '5. Données salariales brutes'!C662) * ('5. Données salariales brutes'!$A$2:$A$1297 &lt;&gt; '5. Données salariales brutes'!A662), "No matches"))</f>
        <v>AG-02, AI-02, AS-05, BI-02, CH-02, CX-2, DD-09, ED-EDS-02, ED-EST-04 (EE 7), ED-EST-05 (EE 5), ED-EST-06 (EE 4), ED-EST-06 Maritimes (EE 10), ED-EST-06 Québec (EE 11), ED-EST-06 Québec (EE 12), ED-EST-06 Ontario (EE 8), ED-EST-04 Manitoba (EE 10), ED-EST-05 Manitoba (EE 9), ED-EST-06 Manitoba (EE 7), ED-EST-06 Manitoba (EE 8), ED-EST-05 Saskatchewan (EE 10), ED-EST-06 Saskatchewan (EE 9), ED-EST-05 Alberta (EE 10), ED-EST-06 Alberta (EE 8), ED-EST-06 Alberta (EE 9), ED-EST-04 Colombie-Britannique (EE 11), ED-EST-05 Colombie-Britannique (EE 9), ED-EST-05 Colombie-Britannique (EE 10), ED-EST-06 Colombie-Britannique (EE 8), ED-EST-06 Colombie-Britannique (EE 9), ED-LAT-04 (EE 13),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c r="C662" s="129" t="str" cm="1">
        <f t="array" ref="C662">_xlfn.TEXTJOIN(", ",TRUE,_xlfn._xlws.FILTER('5. Données salariales brutes'!$A$2:$A$1297,('5. Données salariales brutes'!$C$2:$C$1297 &gt;'5. Données salariales brutes'!E662)*('5. Données salariales brutes'!$C$2:$C$1297 &lt;'5. Données salariales brutes'!C662),"No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NU-CHN-1, NU-HOS-1, PI-05-CGC, PO-IMA-03, PO-LES-TO-03, PO-LES-IM-03, PO-TCO-03, RO-04, SO-MAO-03, SO-RAD-02, SR-E (Groupe salarial 4 MDO-5), SR-E (Groupe salarial 5), SR-W (Groupe salarial 11), SW-CHA-02, TI-05 Aviation, TR-02</v>
      </c>
    </row>
    <row r="663" spans="1:3" ht="135" x14ac:dyDescent="0.25">
      <c r="A663" s="61" t="str">
        <f>'5. Données salariales brutes'!A663</f>
        <v>EL-06</v>
      </c>
      <c r="B663" s="130" t="str" cm="1">
        <f t="array" ref="B663">_xlfn.TEXTJOIN(", ", TRUE, _xlfn._xlws.FILTER('5. Données salariales brutes'!$A$2:$A$1297, ('5. Données salariales brutes'!$C$2:$C$1297 &lt; '5. Données salariales brutes'!D663) * ('5. Données salariales brutes'!$C$2:$C$1297 &gt;= '5. Données salariales brutes'!C663) * ('5. Données salariales brutes'!$A$2:$A$1297 &lt;&gt; '5. Données salariales brutes'!A663), "No matches"))</f>
        <v>AI-03, AR-03, AS-06, CT-FIN-02 , CX-3, EC-05, ED-EDS-04, ED-EST-04 (EE 10), ED-EST-05 (EE 7), ED-EST-05 (EE 8), ED-EST-06 (EE 6), ED-EST-06 (EE 7), ED-EST-06 Ontario (EE 10), ED-EST-06 Manitoba (EE 10), ED-EST-06 Colombie-Britannique (EE 11), FO-02, FR-4, HP-07, IS-05 , LS-04, MA-04, MT-03, ND-HME-2, NU-CHN-4, NU-HOS-4, OM-05, OP-1, PE-04, PI-07-CGC, PR(S)-04, RO-06, SG-SRE-04, SO-FLP-05, SO-MAO-06, SO-MAO-07, SW-SCW-03 Travailleurs du service social clinique, TI-07, TI-06 Sécurité ferroviaire, TR-03, UT-2</v>
      </c>
      <c r="C663" s="129" t="str" cm="1">
        <f t="array" ref="C663">_xlfn.TEXTJOIN(", ",TRUE,_xlfn._xlws.FILTER('5. Données salariales brutes'!$A$2:$A$1297,('5. Données salariales brutes'!$C$2:$C$1297 &gt;'5. Données salariales brutes'!E663)*('5. Données salariales brutes'!$C$2:$C$1297 &lt;'5. Données salariales brutes'!C663),"No matches"))</f>
        <v>AS-05,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row>
    <row r="664" spans="1:3" ht="60" x14ac:dyDescent="0.25">
      <c r="A664" s="61" t="str">
        <f>'5. Données salariales brutes'!A664</f>
        <v>EL-07</v>
      </c>
      <c r="B664" s="130" t="str" cm="1">
        <f t="array" ref="B664">_xlfn.TEXTJOIN(", ", TRUE, _xlfn._xlws.FILTER('5. Données salariales brutes'!$A$2:$A$1297, ('5. Données salariales brutes'!$C$2:$C$1297 &lt; '5. Données salariales brutes'!D664) * ('5. Données salariales brutes'!$C$2:$C$1297 &gt;= '5. Données salariales brutes'!C664) * ('5. Données salariales brutes'!$A$2:$A$1297 &lt;&gt; '5. Données salariales brutes'!A664), "No matches"))</f>
        <v>AO-CAI-01, AR-04, ED-EDS-05, ED-EST-05 (EE 10), ED-EST-06 (EE 9), EN-ENG-03, EN-SUR-02, FR-5, GT-07, HR-04, IT-03, MT-05, ND-HME-3, NU-CHN-5, NU-HOS-5, PC-03, PE-05, PG-05, PH-01, PS-3, PR(S)-05, SG-PAT-04, SG-SRE-05, SO-FLP-06, SO-MAO-08, SR-CPS1, SW-SCW-04, TI-08, TI-06 Marine, TI-07 Sécurité ferroviaire, TR-04, VM-2</v>
      </c>
      <c r="C664" s="129" t="str" cm="1">
        <f t="array" ref="C664">_xlfn.TEXTJOIN(", ",TRUE,_xlfn._xlws.FILTER('5. Données salariales brutes'!$A$2:$A$1297,('5. Données salariales brutes'!$C$2:$C$1297 &gt;'5. Données salariales brutes'!E664)*('5. Données salariales brutes'!$C$2:$C$1297 &lt;'5. Données salariales brutes'!C664),"No matches"))</f>
        <v>AG-03, AI-03, AS-06, BI-03, CH-03, CT-EAV-03 , CT-IAU-03, EC-05, ED-EDS-04, ED-EST-04 (EE 10), ED-EST-05 (EE 8), ED-EST-05 (EE 9), ED-EST-06 (EE 7), ED-EST-06 (EE 8), EG-07, FB-5, FO-02, FR-4, HP-08, IS-05 , LS-04, MA-04, MT-03, MT-04, ND-ADV-2, ND-DIT-3, NU-CHN-4, NU-HOS-4, OM-05, OP-2, PR(S)-04, RO-06, SG-SRE-04, SO-FLP-05, SO-MAO-07, TI-06 Aviation, TI-06 Sécurité ferroviaire, TR-03, UT-2, WP-05</v>
      </c>
    </row>
    <row r="665" spans="1:3" ht="60" x14ac:dyDescent="0.25">
      <c r="A665" s="61" t="str">
        <f>'5. Données salariales brutes'!A665</f>
        <v>EL-08</v>
      </c>
      <c r="B665" s="130" t="str" cm="1">
        <f t="array" ref="B665">_xlfn.TEXTJOIN(", ", TRUE, _xlfn._xlws.FILTER('5. Données salariales brutes'!$A$2:$A$1297, ('5. Données salariales brutes'!$C$2:$C$1297 &lt; '5. Données salariales brutes'!D665) * ('5. Données salariales brutes'!$C$2:$C$1297 &gt;= '5. Données salariales brutes'!C665) * ('5. Données salariales brutes'!$A$2:$A$1297 &lt;&gt; '5. Données salariales brutes'!A665), "No matches"))</f>
        <v>AI-05, AI-06, CT-FIN-03 , CT-EAV-04 , CT-IAU-04, EC-06, EG-08, EN-SUR-03, FB-6, FO-03, FR-6, HR-05, MA-05, ND-ADV-3, ND-DIT-4, ND-HME-4, NU-CHN-6, NU-HOS-6, PG-06, PH-02, SE-RES-2, SG-SRE-06, SO-MAO-09, SW-SCW-05, TI-07 Aviation, TI-07 Marine, VM-3, WP-06</v>
      </c>
      <c r="C665" s="129" t="str" cm="1">
        <f t="array" ref="C665">_xlfn.TEXTJOIN(", ",TRUE,_xlfn._xlws.FILTER('5. Données salariales brutes'!$A$2:$A$1297,('5. Données salariales brutes'!$C$2:$C$1297 &gt;'5. Données salariales brutes'!E665)*('5. Données salariales brutes'!$C$2:$C$1297 &lt;'5. Données salariales brutes'!C665),"No matches"))</f>
        <v>AI-04, AO-CAI-01, AR-04, AS-07, CO-02, ED-EDS-05, ED-EST-05 (EE 10), ED-EST-06 (EE 9), ED-EST-06 (EE 10), EN-ENG-03, EN-SUR-02, FR-5, FS-02, GT-07, HP-09, IS-06 , IT-03, LP-01, MT-05, ND-HME-3, NU-CHN-5, NU-HOS-5, OP-3, PE-05, PG-05, PM-06 , PM-MCO-02, PS-3, PR(S)-05, SG-PAT-04, SG-SRE-05, SO-FLP-06, SO-FLP-07, SO-MAO-08, SR-CPS1, TI-08, TI-07 Sécurité ferroviaire, TR-04, VM-2</v>
      </c>
    </row>
    <row r="666" spans="1:3" ht="60" x14ac:dyDescent="0.25">
      <c r="A666" s="61" t="str">
        <f>'5. Données salariales brutes'!A666</f>
        <v>EL-09</v>
      </c>
      <c r="B666" s="130" t="str" cm="1">
        <f t="array" ref="B666">_xlfn.TEXTJOIN(", ", TRUE, _xlfn._xlws.FILTER('5. Données salariales brutes'!$A$2:$A$1297, ('5. Données salariales brutes'!$C$2:$C$1297 &lt; '5. Données salariales brutes'!D666) * ('5. Données salariales brutes'!$C$2:$C$1297 &gt;= '5. Données salariales brutes'!C666) * ('5. Données salariales brutes'!$A$2:$A$1297 &lt;&gt; '5. Données salariales brutes'!A666), "No matches"))</f>
        <v>AI-07, AO-CAI-02, AO-HPS-01, AR-05, CO-03, DE-01, DS-4, EC-07, FB-7, FO-04, FS-03, IT-04, NU-CHN-7, NU-HOS-7, PE-06, SE-REM-1, SE-RES-3, SG-PAT-07, SG-SRE-07, SO-INS-01, SO-MAO-10, TI-08 Aviation, TI-08 Marine, VM-4</v>
      </c>
      <c r="C666" s="129" t="str" cm="1">
        <f t="array" ref="C666">_xlfn.TEXTJOIN(", ",TRUE,_xlfn._xlws.FILTER('5. Données salariales brutes'!$A$2:$A$1297,('5. Données salariales brutes'!$C$2:$C$1297 &gt;'5. Données salariales brutes'!E666)*('5. Données salariales brutes'!$C$2:$C$1297 &lt;'5. Données salariales brutes'!C666),"No matches"))</f>
        <v>AG-04, AI-05, AI-06, AS-08, BI-04, CH-04, CT-FIN-03 , CT-EAV-04 , CT-IAU-04, EC-06, EG-08, EN-ENG-04, EN-SUR-03, FR-6, GT-08, HR-05, LS-05, MA-05, MT-06, ND-ADV-3, ND-DIT-4, ND-HME-4, NU-CHN-6, NU-HOS-6, PC-04, PG-06, PH-02, PM-07, PM-MCO-03, PS-4, SE-RES-2, SG-PAT-05, SG-SRE-06, SO-MAO-09, SW-SCW-05, TI-07 Aviation, TI-07 Marine, TI-08 Sécurité ferroviaire, TR-05, UT-3, VM-3, WP-06</v>
      </c>
    </row>
    <row r="667" spans="1:3" ht="300" x14ac:dyDescent="0.25">
      <c r="A667" s="61" t="str">
        <f>'5. Données salariales brutes'!A667</f>
        <v>EN-ENG-01</v>
      </c>
      <c r="B667" s="130" t="str" cm="1">
        <f t="array" ref="B667">_xlfn.TEXTJOIN(", ", TRUE, _xlfn._xlws.FILTER('5. Données salariales brutes'!$A$2:$A$1297, ('5. Données salariales brutes'!$C$2:$C$1297 &lt; '5. Données salariales brutes'!D667) * ('5. Données salariales brutes'!$C$2:$C$1297 &gt;= '5. Données salariales brutes'!C667) * ('5. Données salariales brutes'!$A$2:$A$1297 &lt;&gt; '5. Données salariales brutes'!A667), "No matches"))</f>
        <v>AS-03, CM-07, CO-DEV/PER, CR-06, DA-CON-6, DA-PRO-6, DD-05,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FR - Recruitment, GL-AIM-10, GL-AMW-10, GL-AMW-11, GL-COI-00, GL-EIM-00, GL-ELE -12, GL-ELE -13, GL-GHW-8, GL-INM-11, GL-MAM-9, GL-MAN-9, GL-MDO-10, GL-MDO-11, GL-MOC-9, GL-MOC-10, GL-MST-12, GL-MST-13, GL-PCF-7, GL-PCF-8, GL-PRW-9, GL-SMW-00, GL-VHE-00, GL-VHE-8, GL-WOW-9,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667" s="129" t="str" cm="1">
        <f t="array" ref="C667">_xlfn.TEXTJOIN(", ",TRUE,_xlfn._xlws.FILTER('5. Données salariales brutes'!$A$2:$A$1297,('5. Données salariales brutes'!$C$2:$C$1297 &gt;'5. Données salariales brutes'!E667)*('5. Données salariales brutes'!$C$2:$C$1297 &lt;'5. Données salariales brutes'!C667),"No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7), ED-EST-03 Manitoba (EE 8), ED-EST-04 Manitoba (EE 2), ED-EST-05 Manitoba (EE 1),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5), ED-LAT-02 (EE 6), ED-LAT-03 (EE 4), ED-LAT-03 (EE 5), ED-LAT-04 (EE 2), ED-LAT-04 (EE 3), EG-02, GL-AIM-9, GL-AMW-9, GL-ELE -10, GL-ELE -11, GL-GHW-6, GL-GHW-7, GL-INM-9, GL-INM-10, GL-MAM-00, GL-MAM-7, GL-MAM-8, GL-MAN-7, GL-MAN-8, GL-MDO-9, GL-MOC-8,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668" spans="1:3" ht="270" x14ac:dyDescent="0.25">
      <c r="A668" s="61" t="str">
        <f>'5. Données salariales brutes'!A668</f>
        <v>EN-ENG-02</v>
      </c>
      <c r="B668" s="130" t="str" cm="1">
        <f t="array" ref="B668">_xlfn.TEXTJOIN(", ", TRUE, _xlfn._xlws.FILTER('5. Données salariales brutes'!$A$2:$A$1297, ('5. Données salariales brutes'!$C$2:$C$1297 &lt; '5. Données salariales brutes'!D668) * ('5. Données salariales brutes'!$C$2:$C$1297 &gt;= '5. Données salariales brutes'!C668) * ('5. Données salariales brutes'!$A$2:$A$1297 &lt;&gt; '5. Données salariales brutes'!A668),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6), ED-EST-06 Colombie-Britannique (EE 7), ED-LAT-03 (EE 13), ED-LAT-04 (EE 11), ED-LAT-04 (EE 12), EG-05, FR-1, GL-COI-14, GL-EIM-13, GL-EIM-14, GL-PCF-13, GL-PCF-14, GL-PIP-14, GL-SMW-12, GL-SMW-13, GL-VHE-13, GL-VHE-14, GS-11, GS-12, GT-05, HP-05, HS-HDO-10, HS-PHS-09, MA-03, MT-02, NU-CHN-1, NU-HOS-1, PI-05-CGC, PO-IMA-03, PO-LES-TO-03, PO-LES-IM-03, PO-TCO-03, RO-04, SO-MAO-03, SO-RAD-02, SR-E (Groupe salarial 4 MDO-5), SR-E (Groupe salarial 5), SR-W (Groupe salarial 11), SW-CHA-02, TI-05 Aviation, TR-02</v>
      </c>
      <c r="C668" s="129" t="str" cm="1">
        <f t="array" ref="C668">_xlfn.TEXTJOIN(", ",TRUE,_xlfn._xlws.FILTER('5. Données salariales brutes'!$A$2:$A$1297,('5. Données salariales brutes'!$C$2:$C$1297 &gt;'5. Données salariales brutes'!E668)*('5. Données salariales brutes'!$C$2:$C$1297 &lt;'5. Données salariales brutes'!C668),"No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SO-FLP-02, SO-MAO-02, SO-RAD-01, SR-E (APA), SR-E (APB), SR-W (Groupe salarial 7), SR-W (Groupe salarial 8), SW-SCW-02, TI-05, UT-1, WP-03</v>
      </c>
    </row>
    <row r="669" spans="1:3" ht="60" x14ac:dyDescent="0.25">
      <c r="A669" s="61" t="str">
        <f>'5. Données salariales brutes'!A669</f>
        <v>EN-ENG-03</v>
      </c>
      <c r="B669" s="130" t="str" cm="1">
        <f t="array" ref="B669">_xlfn.TEXTJOIN(", ", TRUE, _xlfn._xlws.FILTER('5. Données salariales brutes'!$A$2:$A$1297, ('5. Données salariales brutes'!$C$2:$C$1297 &lt; '5. Données salariales brutes'!D669) * ('5. Données salariales brutes'!$C$2:$C$1297 &gt;= '5. Données salariales brutes'!C669) * ('5. Données salariales brutes'!$A$2:$A$1297 &lt;&gt; '5. Données salariales brutes'!A669), "No matches"))</f>
        <v>AI-04, AO-CAI-01, AR-04, AS-07, CO-02, ED-EDS-05, ED-EST-05 (EE 10), ED-EST-06 (EE 9), ED-EST-06 (EE 10), EL-08, FB-6, FR-5, FS-02, HP-09, IS-06 , IT-03, LP-01, MT-05, NU-CHN-5, NU-HOS-5, OP-3, PE-05, PM-06 , PM-MCO-02, PS-3, PR(S)-05, SG-PAT-04, SG-SRE-05, SO-FLP-07, SO-MAO-08, SR-CPS1, TI-08, TI-07 Sécurité ferroviaire, TR-04</v>
      </c>
      <c r="C669" s="129" t="str" cm="1">
        <f t="array" ref="C669">_xlfn.TEXTJOIN(", ",TRUE,_xlfn._xlws.FILTER('5. Données salariales brutes'!$A$2:$A$1297,('5. Données salariales brutes'!$C$2:$C$1297 &gt;'5. Données salariales brutes'!E669)*('5. Données salariales brutes'!$C$2:$C$1297 &lt;'5. Données salariales brutes'!C669),"No matches"))</f>
        <v>AG-03, AS-06, BI-03, CH-03, CT-EAV-03 , CT-IAU-03, EC-05, ED-EDS-04, ED-EST-05 (EE 8), ED-EST-05 (EE 9), ED-EST-06 (EE 7), ED-EST-06 (EE 8), EG-07, EL-07, EN-SUR-02, FB-5, FO-02, FR-4, GT-07, HP-08, HR-04, IS-05 , LS-04, MA-04, MT-04, ND-ADV-2, ND-DIT-3, ND-HME-3, NU-CHN-4, NU-HOS-4, OM-05, OP-2, PC-03, PG-05, PH-01, RO-06, SG-SRE-04, SO-FLP-06, SO-MAO-07, SW-SCW-04, TI-06 Aviation, TI-06 Marine, VM-2, WP-05</v>
      </c>
    </row>
    <row r="670" spans="1:3" ht="45" x14ac:dyDescent="0.25">
      <c r="A670" s="61" t="str">
        <f>'5. Données salariales brutes'!A670</f>
        <v>EN-ENG-04</v>
      </c>
      <c r="B670" s="130" t="str" cm="1">
        <f t="array" ref="B670">_xlfn.TEXTJOIN(", ", TRUE, _xlfn._xlws.FILTER('5. Données salariales brutes'!$A$2:$A$1297, ('5. Données salariales brutes'!$C$2:$C$1297 &lt; '5. Données salariales brutes'!D670) * ('5. Données salariales brutes'!$C$2:$C$1297 &gt;= '5. Données salariales brutes'!C670) * ('5. Données salariales brutes'!$A$2:$A$1297 &lt;&gt; '5. Données salariales brutes'!A670), "No matches"))</f>
        <v>AG-04, AI-07, AO-CAI-02, AO-HPS-01, AR-05, BI-04, CH-04, CO-03, DE-01, EL-09, FB-7, FO-04, FS-03, GT-08, IT-04, LS-05, MT-06, PC-04, PE-06, PS-4, SE-RES-3, SG-PAT-07, SG-SRE-07, SO-INS-01, SO-MAO-10, TI-08 Marine, TI-08 Sécurité ferroviaire, TR-05, UT-3, VM-4</v>
      </c>
      <c r="C670" s="129" t="str" cm="1">
        <f t="array" ref="C670">_xlfn.TEXTJOIN(", ",TRUE,_xlfn._xlws.FILTER('5. Données salariales brutes'!$A$2:$A$1297,('5. Données salariales brutes'!$C$2:$C$1297 &gt;'5. Données salariales brutes'!E670)*('5. Données salariales brutes'!$C$2:$C$1297 &lt;'5. Données salariales brutes'!C670),"No matches"))</f>
        <v>AI-05, AI-06, AS-08, CT-FIN-03 , CT-EAV-04 , CT-IAU-04, EC-06, EG-08, EL-08, EN-SUR-03, FB-6, FO-03, FR-6, HR-05, MA-05, ND-ADV-3, ND-DIT-4, ND-HME-4, NU-CHN-6, NU-HOS-6, PG-06, PH-02, PM-07, PM-MCO-02, PM-MCO-03, SE-RES-2, SG-PAT-05, SG-SRE-06, SO-MAO-09, SW-SCW-05, TI-07 Aviation, TI-07 Marine, VM-3, WP-06</v>
      </c>
    </row>
    <row r="671" spans="1:3" ht="30" x14ac:dyDescent="0.25">
      <c r="A671" s="61" t="str">
        <f>'5. Données salariales brutes'!A671</f>
        <v>EN-ENG-05</v>
      </c>
      <c r="B671" s="130" t="str" cm="1">
        <f t="array" ref="B671">_xlfn.TEXTJOIN(", ", TRUE, _xlfn._xlws.FILTER('5. Données salariales brutes'!$A$2:$A$1297, ('5. Données salariales brutes'!$C$2:$C$1297 &lt; '5. Données salariales brutes'!D671) * ('5. Données salariales brutes'!$C$2:$C$1297 &gt;= '5. Données salariales brutes'!C671) * ('5. Données salariales brutes'!$A$2:$A$1297 &lt;&gt; '5. Données salariales brutes'!A671), "No matches"))</f>
        <v>AO-CAI-04, AO-HPS-03, CT-EAV-06 , DE-03, DS-5, EC-08, EN-SUR-05, FS-04, MA-07, PM-MCO-04, SE-REM-2, SE-RES-4, SO-MAO-11, UT-4, VM-5</v>
      </c>
      <c r="C671" s="129" t="str" cm="1">
        <f t="array" ref="C671">_xlfn.TEXTJOIN(", ",TRUE,_xlfn._xlws.FILTER('5. Données salariales brutes'!$A$2:$A$1297,('5. Données salariales brutes'!$C$2:$C$1297 &gt;'5. Données salariales brutes'!E671)*('5. Données salariales brutes'!$C$2:$C$1297 &lt;'5. Données salariales brutes'!C671),"No matches"))</f>
        <v>AC-01, AG-05, AO-CAI-03, AO-HPS-02, AR-06, BI-05, CH-05, CO-04, CT-FIN-04 , DE-02, EN-SUR-04, FB-8, MT-07, NU-CHN-8, NU-HOS-8, PC-05, PH-03, PS-5, SG-PAT-06, SG-SRE-08, SO-INS-02</v>
      </c>
    </row>
    <row r="672" spans="1:3" x14ac:dyDescent="0.25">
      <c r="A672" s="61" t="str">
        <f>'5. Données salariales brutes'!A672</f>
        <v>EN-ENG-06</v>
      </c>
      <c r="B672" s="130" t="str" cm="1">
        <f t="array" ref="B672">_xlfn.TEXTJOIN(", ", TRUE, _xlfn._xlws.FILTER('5. Données salariales brutes'!$A$2:$A$1297, ('5. Données salariales brutes'!$C$2:$C$1297 &lt; '5. Données salariales brutes'!D672) * ('5. Données salariales brutes'!$C$2:$C$1297 &gt;= '5. Données salariales brutes'!C672) * ('5. Données salariales brutes'!$A$2:$A$1297 &lt;&gt; '5. Données salariales brutes'!A672), "No matches"))</f>
        <v>AC-02, AR-07, DS-6, EN-SUR-06, SE-RES-5</v>
      </c>
      <c r="C672" s="129" t="str" cm="1">
        <f t="array" ref="C672">_xlfn.TEXTJOIN(", ",TRUE,_xlfn._xlws.FILTER('5. Données salariales brutes'!$A$2:$A$1297,('5. Données salariales brutes'!$C$2:$C$1297 &gt;'5. Données salariales brutes'!E672)*('5. Données salariales brutes'!$C$2:$C$1297 &lt;'5. Données salariales brutes'!C672),"No matches"))</f>
        <v>AO-CAI-05, DE-03, DS-5, EN-SUR-05, IT-05, SO-MAO-12, UT-4</v>
      </c>
    </row>
    <row r="673" spans="1:3" ht="270" x14ac:dyDescent="0.25">
      <c r="A673" s="61" t="str">
        <f>'5. Données salariales brutes'!A673</f>
        <v>EN-SUR-01</v>
      </c>
      <c r="B673" s="130" t="str" cm="1">
        <f t="array" ref="B673">_xlfn.TEXTJOIN(", ", TRUE, _xlfn._xlws.FILTER('5. Données salariales brutes'!$A$2:$A$1297, ('5. Données salariales brutes'!$C$2:$C$1297 &lt; '5. Données salariales brutes'!D673) * ('5. Données salariales brutes'!$C$2:$C$1297 &gt;= '5. Données salariales brutes'!C673) * ('5. Données salariales brutes'!$A$2:$A$1297 &lt;&gt; '5. Données salariales brutes'!A673),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 UT-1</v>
      </c>
      <c r="C673" s="129" t="str" cm="1">
        <f t="array" ref="C673">_xlfn.TEXTJOIN(", ",TRUE,_xlfn._xlws.FILTER('5. Données salariales brutes'!$A$2:$A$1297,('5. Données salariales brutes'!$C$2:$C$1297 &gt;'5. Données salariales brutes'!E673)*('5. Données salariales brutes'!$C$2:$C$1297 &lt;'5. Données salariales brutes'!C673),"No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ED-LAT-03 (EE 12), ED-LAT-04 (EE 8), ED-LAT-04 (EE 9), EG-04, EL-04,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WP-03</v>
      </c>
    </row>
    <row r="674" spans="1:3" ht="60" x14ac:dyDescent="0.25">
      <c r="A674" s="61" t="str">
        <f>'5. Données salariales brutes'!A674</f>
        <v>EN-SUR-02</v>
      </c>
      <c r="B674" s="130" t="str" cm="1">
        <f t="array" ref="B674">_xlfn.TEXTJOIN(", ", TRUE, _xlfn._xlws.FILTER('5. Données salariales brutes'!$A$2:$A$1297, ('5. Données salariales brutes'!$C$2:$C$1297 &lt; '5. Données salariales brutes'!D674) * ('5. Données salariales brutes'!$C$2:$C$1297 &gt;= '5. Données salariales brutes'!C674) * ('5. Données salariales brutes'!$A$2:$A$1297 &lt;&gt; '5. Données salariales brutes'!A674), "No matches"))</f>
        <v>AI-04, AO-CAI-01, AR-04, AS-07, CO-02, ED-EDS-05, ED-EST-05 (EE 10), ED-EST-06 (EE 9), ED-EST-06 (EE 10), EN-ENG-03, FR-5, FS-02, GT-07, HP-09, IS-06 , IT-03, LP-01, MT-05, ND-HME-3, NU-CHN-5, NU-HOS-5, OP-3, PE-05, PG-05, PM-06 , PM-MCO-02, PS-3, PR(S)-05, SG-PAT-04, SG-SRE-05, SO-FLP-07, SO-MAO-08, SR-CPS1, TI-08, TI-07 Sécurité ferroviaire, TR-04</v>
      </c>
      <c r="C674" s="129" t="str" cm="1">
        <f t="array" ref="C674">_xlfn.TEXTJOIN(", ",TRUE,_xlfn._xlws.FILTER('5. Données salariales brutes'!$A$2:$A$1297,('5. Données salariales brutes'!$C$2:$C$1297 &gt;'5. Données salariales brutes'!E674)*('5. Données salariales brutes'!$C$2:$C$1297 &lt;'5. Données salariales brutes'!C674),"No matches"))</f>
        <v>AG-03, AS-06, BI-03, CH-03, CT-EAV-03 , CT-IAU-03, EC-05, ED-EDS-04, ED-EST-05 (EE 8), ED-EST-05 (EE 9), ED-EST-06 (EE 7), ED-EST-06 (EE 8), EG-07, EL-07, FB-5, FO-02, FR-4, HP-08, HR-04, IS-05 , LS-04, MA-04, MT-04, ND-ADV-2, ND-DIT-3, NU-CHN-4, NU-HOS-4, OM-05, OP-2, PC-03, PH-01, RO-06, SG-SRE-04, SO-FLP-06, SO-MAO-07, SW-SCW-04, TI-06 Aviation, TI-06 Marine, VM-2, WP-05</v>
      </c>
    </row>
    <row r="675" spans="1:3" ht="45" x14ac:dyDescent="0.25">
      <c r="A675" s="61" t="str">
        <f>'5. Données salariales brutes'!A675</f>
        <v>EN-SUR-03</v>
      </c>
      <c r="B675" s="130" t="str" cm="1">
        <f t="array" ref="B675">_xlfn.TEXTJOIN(", ", TRUE, _xlfn._xlws.FILTER('5. Données salariales brutes'!$A$2:$A$1297, ('5. Données salariales brutes'!$C$2:$C$1297 &lt; '5. Données salariales brutes'!D675) * ('5. Données salariales brutes'!$C$2:$C$1297 &gt;= '5. Données salariales brutes'!C675) * ('5. Données salariales brutes'!$A$2:$A$1297 &lt;&gt; '5. Données salariales brutes'!A675), "No matches"))</f>
        <v>AG-04, AI-06, AI-07, AO-CAI-02, AR-05, AS-08, BI-04, CH-04, CO-03, CT-FIN-03 , CT-EAV-04 , CT-IAU-04, DE-01, EL-09, EN-ENG-04, GT-08, HR-05, LS-05, MT-06, ND-ADV-3, ND-DIT-4, ND-HME-4, PC-04, PE-06, PH-02, PM-07, PM-MCO-03, PS-4, SG-PAT-05, SW-SCW-05, TI-08 Sécurité ferroviaire, TR-05, UT-3, VM-3, WP-06</v>
      </c>
      <c r="C675" s="129" t="str" cm="1">
        <f t="array" ref="C675">_xlfn.TEXTJOIN(", ",TRUE,_xlfn._xlws.FILTER('5. Données salariales brutes'!$A$2:$A$1297,('5. Données salariales brutes'!$C$2:$C$1297 &gt;'5. Données salariales brutes'!E675)*('5. Données salariales brutes'!$C$2:$C$1297 &lt;'5. Données salariales brutes'!C675),"No matches"))</f>
        <v>AI-04, AI-05, AR-04, AS-07, CO-02, EC-06, ED-EST-06 (EE 10), EG-08, EL-08, FB-6, FO-03, FR-6, FS-02, HP-09, IS-06 , LP-01, MA-05, MT-05, NU-CHN-6, NU-HOS-6, OP-3, PE-05, PG-06, PM-06 , PM-MCO-02, PR(S)-05, SE-RES-2, SG-SRE-05, SG-SRE-06, SO-FLP-07, SO-MAO-09, TI-07 Aviation, TI-07 Marine, TR-04</v>
      </c>
    </row>
    <row r="676" spans="1:3" ht="45" x14ac:dyDescent="0.25">
      <c r="A676" s="61" t="str">
        <f>'5. Données salariales brutes'!A676</f>
        <v>EN-SUR-04</v>
      </c>
      <c r="B676" s="130" t="str" cm="1">
        <f t="array" ref="B676">_xlfn.TEXTJOIN(", ", TRUE, _xlfn._xlws.FILTER('5. Données salariales brutes'!$A$2:$A$1297, ('5. Données salariales brutes'!$C$2:$C$1297 &lt; '5. Données salariales brutes'!D676) * ('5. Données salariales brutes'!$C$2:$C$1297 &gt;= '5. Données salariales brutes'!C676) * ('5. Données salariales brutes'!$A$2:$A$1297 &lt;&gt; '5. Données salariales brutes'!A676), "No matches"))</f>
        <v>AC-01, AG-05, AO-CAI-03, AO-HPS-02, AR-06, BI-05, CH-05, CO-04, CT-FIN-04 , DE-02, EN-ENG-05, FB-8, NU-CHN-8, NU-HOS-8, PC-05, PS-5, SG-PAT-06, SG-SRE-08, SO-INS-02, VM-5</v>
      </c>
      <c r="C676" s="129" t="str" cm="1">
        <f t="array" ref="C676">_xlfn.TEXTJOIN(", ",TRUE,_xlfn._xlws.FILTER('5. Données salariales brutes'!$A$2:$A$1297,('5. Données salariales brutes'!$C$2:$C$1297 &gt;'5. Données salariales brutes'!E676)*('5. Données salariales brutes'!$C$2:$C$1297 &lt;'5. Données salariales brutes'!C676),"No matches"))</f>
        <v>AI-07, AO-CAI-02, AO-HPS-01, AR-05, CO-03, CT-EAV-05 , DE-01, DS-4, EC-07, FB-7, FO-04, FS-03, IT-04, MA-06, MT-07, NU-CHN-7, NU-HOS-7, PH-03, SE-REM-1, SE-RES-3, SG-PAT-07, SG-SRE-07, SO-INS-01, SO-MAO-10, TI-08 Aviation, TI-08 Marine, VM-4</v>
      </c>
    </row>
    <row r="677" spans="1:3" ht="30" x14ac:dyDescent="0.25">
      <c r="A677" s="61" t="str">
        <f>'5. Données salariales brutes'!A677</f>
        <v>EN-SUR-05</v>
      </c>
      <c r="B677" s="130" t="str" cm="1">
        <f t="array" ref="B677">_xlfn.TEXTJOIN(", ", TRUE, _xlfn._xlws.FILTER('5. Données salariales brutes'!$A$2:$A$1297, ('5. Données salariales brutes'!$C$2:$C$1297 &lt; '5. Données salariales brutes'!D677) * ('5. Données salariales brutes'!$C$2:$C$1297 &gt;= '5. Données salariales brutes'!C677) * ('5. Données salariales brutes'!$A$2:$A$1297 &lt;&gt; '5. Données salariales brutes'!A677), "No matches"))</f>
        <v>AO-CAI-05, DE-03, EN-ENG-06, IT-05, SO-MAO-12</v>
      </c>
      <c r="C677" s="129" t="str" cm="1">
        <f t="array" ref="C677">_xlfn.TEXTJOIN(", ",TRUE,_xlfn._xlws.FILTER('5. Données salariales brutes'!$A$2:$A$1297,('5. Données salariales brutes'!$C$2:$C$1297 &gt;'5. Données salariales brutes'!E677)*('5. Données salariales brutes'!$C$2:$C$1297 &lt;'5. Données salariales brutes'!C677),"No matches"))</f>
        <v>AO-CAI-04, AO-HPS-03, AR-06, CT-EAV-06 , DS-5, EC-08, EN-ENG-05, FB-8, FS-04, MA-07, PM-MCO-04, SE-REM-2, SE-RES-4, SO-INS-02, SO-MAO-11, UT-4, VM-5</v>
      </c>
    </row>
    <row r="678" spans="1:3" x14ac:dyDescent="0.25">
      <c r="A678" s="61" t="str">
        <f>'5. Données salariales brutes'!A678</f>
        <v>EN-SUR-06</v>
      </c>
      <c r="B678" s="130" t="str" cm="1">
        <f t="array" ref="B678">_xlfn.TEXTJOIN(", ", TRUE, _xlfn._xlws.FILTER('5. Données salariales brutes'!$A$2:$A$1297, ('5. Données salariales brutes'!$C$2:$C$1297 &lt; '5. Données salariales brutes'!D678) * ('5. Données salariales brutes'!$C$2:$C$1297 &gt;= '5. Données salariales brutes'!C678) * ('5. Données salariales brutes'!$A$2:$A$1297 &lt;&gt; '5. Données salariales brutes'!A678), "No matches"))</f>
        <v>AO-ETP-01</v>
      </c>
      <c r="C678" s="129" t="str" cm="1">
        <f t="array" ref="C678">_xlfn.TEXTJOIN(", ",TRUE,_xlfn._xlws.FILTER('5. Données salariales brutes'!$A$2:$A$1297,('5. Données salariales brutes'!$C$2:$C$1297 &gt;'5. Données salariales brutes'!E678)*('5. Données salariales brutes'!$C$2:$C$1297 &lt;'5. Données salariales brutes'!C678),"No matches"))</f>
        <v>AC-02, AO-CAI-05, AR-07, DS-6, EN-ENG-06, IT-05, SE-RES-5, SO-MAO-12</v>
      </c>
    </row>
    <row r="679" spans="1:3" ht="180" x14ac:dyDescent="0.25">
      <c r="A679" s="61" t="str">
        <f>'5. Données salariales brutes'!A679</f>
        <v>EU-TEA (Maritimes)</v>
      </c>
      <c r="B679" s="130" t="str" cm="1">
        <f t="array" ref="B679">_xlfn.TEXTJOIN(", ", TRUE, _xlfn._xlws.FILTER('5. Données salariales brutes'!$A$2:$A$1297, ('5. Données salariales brutes'!$C$2:$C$1297 &lt; '5. Données salariales brutes'!D679) * ('5. Données salariales brutes'!$C$2:$C$1297 &gt;= '5. Données salariales brutes'!C679) * ('5. Données salariales brutes'!$A$2:$A$1297 &lt;&gt; '5. Données salariales brutes'!A679),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(Québec), EU-TEA (Ontario), EU-TEA (Manitoba), EU-TEA (Saskatchewan), EU-TEA (Alberta), EU-TEA (Colombie-Britannique), GL-AMW-2, GL-AMW-3, GL-ELE -4, GL-ELE -5, GL-MAN-1, GL-MAN-2, GL-MDO-3, GL-MDO-4, GL-MOC-1, GL-MOC-2, GS-03, GT-01, HS-PHS-02, LI-4, PY-03, SR-W (Groupe salarial 9) APC-4, SR-W (Groupe salarial 9) APD-5, ST-OCE-3, ST-SCY-2</v>
      </c>
      <c r="C679" s="129" t="str" cm="1">
        <f t="array" ref="C679">_xlfn.TEXTJOIN(", ",TRUE,_xlfn._xlws.FILTER('5. Données salariales brutes'!$A$2:$A$1297,('5. Données salariales brutes'!$C$2:$C$1297 &gt;'5. Données salariales brutes'!E679)*('5. Données salariales brutes'!$C$2:$C$1297 &lt;'5. Données salariales brutes'!C679),"No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0" spans="1:3" ht="180" x14ac:dyDescent="0.25">
      <c r="A680" s="61" t="str">
        <f>'5. Données salariales brutes'!A680</f>
        <v>EU-TEA (Québec)</v>
      </c>
      <c r="B680" s="130" t="str" cm="1">
        <f t="array" ref="B680">_xlfn.TEXTJOIN(", ", TRUE, _xlfn._xlws.FILTER('5. Données salariales brutes'!$A$2:$A$1297, ('5. Données salariales brutes'!$C$2:$C$1297 &lt; '5. Données salariales brutes'!D680) * ('5. Données salariales brutes'!$C$2:$C$1297 &gt;= '5. Données salariales brutes'!C680) * ('5. Données salariales brutes'!$A$2:$A$1297 &lt;&gt; '5. Données salariales brutes'!A680),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(Ontario), EU-TEA (Manitoba), EU-TEA (Saskatchewan), EU-TEA (Alberta), EU-TEA (Colombie-Britannique), GL-AMW-2, GL-AMW-3, GL-ELE -4, GL-ELE -5, GL-MAN-1, GL-MAN-2, GL-MDO-3, GL-MDO-4, GL-MOC-1, GL-MOC-2, GS-03, GT-01, HS-PHS-02, LI-4, PY-03, SR-W (Groupe salarial 9) APC-4, SR-W (Groupe salarial 9) APD-5, ST-OCE-3, ST-SCY-2</v>
      </c>
      <c r="C680" s="129" t="str" cm="1">
        <f t="array" ref="C680">_xlfn.TEXTJOIN(", ",TRUE,_xlfn._xlws.FILTER('5. Données salariales brutes'!$A$2:$A$1297,('5. Données salariales brutes'!$C$2:$C$1297 &gt;'5. Données salariales brutes'!E680)*('5. Données salariales brutes'!$C$2:$C$1297 &lt;'5. Données salariales brutes'!C680),"No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1" spans="1:3" ht="180" x14ac:dyDescent="0.25">
      <c r="A681" s="61" t="str">
        <f>'5. Données salariales brutes'!A681</f>
        <v>EU-TEA (Ontario)</v>
      </c>
      <c r="B681" s="130" t="str" cm="1">
        <f t="array" ref="B681">_xlfn.TEXTJOIN(", ", TRUE, _xlfn._xlws.FILTER('5. Données salariales brutes'!$A$2:$A$1297, ('5. Données salariales brutes'!$C$2:$C$1297 &lt; '5. Données salariales brutes'!D681) * ('5. Données salariales brutes'!$C$2:$C$1297 &gt;= '5. Données salariales brutes'!C681) * ('5. Données salariales brutes'!$A$2:$A$1297 &lt;&gt; '5. Données salariales brutes'!A681),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(Manitoba), EU-TEA (Saskatchewan), EU-TEA (Alberta), EU-TEA (Colombie-Britannique), GL-AMW-2, GL-AMW-3, GL-ELE -4, GL-ELE -5, GL-MAN-1, GL-MAN-2, GL-MDO-3, GL-MDO-4, GL-MOC-1, GL-MOC-2, GS-03, GT-01, HS-PHS-02, LI-4, PY-03, SR-W (Groupe salarial 9) APC-4, SR-W (Groupe salarial 9) APD-5, ST-OCE-3, ST-SCY-2</v>
      </c>
      <c r="C681" s="129" t="str" cm="1">
        <f t="array" ref="C681">_xlfn.TEXTJOIN(", ",TRUE,_xlfn._xlws.FILTER('5. Données salariales brutes'!$A$2:$A$1297,('5. Données salariales brutes'!$C$2:$C$1297 &gt;'5. Données salariales brutes'!E681)*('5. Données salariales brutes'!$C$2:$C$1297 &lt;'5. Données salariales brutes'!C681),"No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2" spans="1:3" ht="180" x14ac:dyDescent="0.25">
      <c r="A682" s="61" t="str">
        <f>'5. Données salariales brutes'!A682</f>
        <v>EU-TEA (Manitoba)</v>
      </c>
      <c r="B682" s="130" t="str" cm="1">
        <f t="array" ref="B682">_xlfn.TEXTJOIN(", ", TRUE, _xlfn._xlws.FILTER('5. Données salariales brutes'!$A$2:$A$1297, ('5. Données salariales brutes'!$C$2:$C$1297 &lt; '5. Données salariales brutes'!D682) * ('5. Données salariales brutes'!$C$2:$C$1297 &gt;= '5. Données salariales brutes'!C682) * ('5. Données salariales brutes'!$A$2:$A$1297 &lt;&gt; '5. Données salariales brutes'!A682),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(Saskatchewan), EU-TEA (Alberta), EU-TEA (Colombie-Britannique), GL-AMW-2, GL-AMW-3, GL-ELE -4, GL-ELE -5, GL-MAN-1, GL-MAN-2, GL-MDO-3, GL-MDO-4, GL-MOC-1, GL-MOC-2, GS-03, GT-01, HS-PHS-02, LI-4, PY-03, SR-W (Groupe salarial 9) APC-4, SR-W (Groupe salarial 9) APD-5, ST-OCE-3, ST-SCY-2</v>
      </c>
      <c r="C682" s="129" t="str" cm="1">
        <f t="array" ref="C682">_xlfn.TEXTJOIN(", ",TRUE,_xlfn._xlws.FILTER('5. Données salariales brutes'!$A$2:$A$1297,('5. Données salariales brutes'!$C$2:$C$1297 &gt;'5. Données salariales brutes'!E682)*('5. Données salariales brutes'!$C$2:$C$1297 &lt;'5. Données salariales brutes'!C682),"No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3" spans="1:3" ht="180" x14ac:dyDescent="0.25">
      <c r="A683" s="61" t="str">
        <f>'5. Données salariales brutes'!A683</f>
        <v>EU-TEA (Saskatchewan)</v>
      </c>
      <c r="B683" s="130" t="str" cm="1">
        <f t="array" ref="B683">_xlfn.TEXTJOIN(", ", TRUE, _xlfn._xlws.FILTER('5. Données salariales brutes'!$A$2:$A$1297, ('5. Données salariales brutes'!$C$2:$C$1297 &lt; '5. Données salariales brutes'!D683) * ('5. Données salariales brutes'!$C$2:$C$1297 &gt;= '5. Données salariales brutes'!C683) * ('5. Données salariales brutes'!$A$2:$A$1297 &lt;&gt; '5. Données salariales brutes'!A683),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(Alberta), EU-TEA (Colombie-Britannique), GL-AMW-2, GL-AMW-3, GL-ELE -4, GL-ELE -5, GL-MAN-1, GL-MAN-2, GL-MDO-3, GL-MDO-4, GL-MOC-1, GL-MOC-2, GS-03, GT-01, HS-PHS-02, LI-4, PY-03, SR-W (Groupe salarial 9) APC-4, SR-W (Groupe salarial 9) APD-5, ST-OCE-3, ST-SCY-2</v>
      </c>
      <c r="C683" s="129" t="str" cm="1">
        <f t="array" ref="C683">_xlfn.TEXTJOIN(", ",TRUE,_xlfn._xlws.FILTER('5. Données salariales brutes'!$A$2:$A$1297,('5. Données salariales brutes'!$C$2:$C$1297 &gt;'5. Données salariales brutes'!E683)*('5. Données salariales brutes'!$C$2:$C$1297 &lt;'5. Données salariales brutes'!C683),"No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4" spans="1:3" ht="180" x14ac:dyDescent="0.25">
      <c r="A684" s="61" t="str">
        <f>'5. Données salariales brutes'!A684</f>
        <v>EU-TEA (Alberta)</v>
      </c>
      <c r="B684" s="130" t="str" cm="1">
        <f t="array" ref="B684">_xlfn.TEXTJOIN(", ", TRUE, _xlfn._xlws.FILTER('5. Données salariales brutes'!$A$2:$A$1297, ('5. Données salariales brutes'!$C$2:$C$1297 &lt; '5. Données salariales brutes'!D684) * ('5. Données salariales brutes'!$C$2:$C$1297 &gt;= '5. Données salariales brutes'!C684) * ('5. Données salariales brutes'!$A$2:$A$1297 &lt;&gt; '5. Données salariales brutes'!A684),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(Colombie-Britannique), GL-AMW-2, GL-AMW-3, GL-ELE -4, GL-ELE -5, GL-MAN-1, GL-MAN-2, GL-MDO-3, GL-MDO-4, GL-MOC-1, GL-MOC-2, GS-03, GT-01, HS-PHS-02, LI-4, PY-03, SR-W (Groupe salarial 9) APC-4, SR-W (Groupe salarial 9) APD-5, ST-OCE-3, ST-SCY-2</v>
      </c>
      <c r="C684" s="129" t="str" cm="1">
        <f t="array" ref="C684">_xlfn.TEXTJOIN(", ",TRUE,_xlfn._xlws.FILTER('5. Données salariales brutes'!$A$2:$A$1297,('5. Données salariales brutes'!$C$2:$C$1297 &gt;'5. Données salariales brutes'!E684)*('5. Données salariales brutes'!$C$2:$C$1297 &lt;'5. Données salariales brutes'!C684),"No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5" spans="1:3" ht="180" x14ac:dyDescent="0.25">
      <c r="A685" s="61" t="str">
        <f>'5. Données salariales brutes'!A685</f>
        <v>EU-TEA (Colombie-Britannique)</v>
      </c>
      <c r="B685" s="130" t="str" cm="1">
        <f t="array" ref="B685">_xlfn.TEXTJOIN(", ", TRUE, _xlfn._xlws.FILTER('5. Données salariales brutes'!$A$2:$A$1297, ('5. Données salariales brutes'!$C$2:$C$1297 &lt; '5. Données salariales brutes'!D685) * ('5. Données salariales brutes'!$C$2:$C$1297 &gt;= '5. Données salariales brutes'!C685) * ('5. Données salariales brutes'!$A$2:$A$1297 &lt;&gt; '5. Données salariales brutes'!A685),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ED-EST-02 Manitoba (EE 4), ED-EST-02 Manitoba (EE 5), ED-EST-03 Manitoba (EE 1), ED-EST-03 Manitoba (EE 2),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GL-AMW-2, GL-AMW-3, GL-ELE -4, GL-ELE -5, GL-MAN-1, GL-MAN-2, GL-MDO-3, GL-MDO-4, GL-MOC-1, GL-MOC-2, GS-03, GT-01, HS-PHS-02, LI-4, PY-03, SR-W (Groupe salarial 9) APC-4, SR-W (Groupe salarial 9) APD-5, ST-OCE-3, ST-SCY-2</v>
      </c>
      <c r="C685" s="129" t="str" cm="1">
        <f t="array" ref="C685">_xlfn.TEXTJOIN(", ",TRUE,_xlfn._xlws.FILTER('5. Données salariales brutes'!$A$2:$A$1297,('5. Données salariales brutes'!$C$2:$C$1297 &gt;'5. Données salariales brutes'!E685)*('5. Données salariales brutes'!$C$2:$C$1297 &lt;'5. Données salariales brutes'!C685),"No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row>
    <row r="686" spans="1:3" ht="315" x14ac:dyDescent="0.25">
      <c r="A686" s="61" t="str">
        <f>'5. Données salariales brutes'!A686</f>
        <v>EU-LAI-1</v>
      </c>
      <c r="B686" s="130" t="str" cm="1">
        <f t="array" ref="B686">_xlfn.TEXTJOIN(", ", TRUE, _xlfn._xlws.FILTER('5. Données salariales brutes'!$A$2:$A$1297, ('5. Données salariales brutes'!$C$2:$C$1297 &lt; '5. Données salariales brutes'!D686) * ('5. Données salariales brutes'!$C$2:$C$1297 &gt;= '5. Données salariales brutes'!C686) * ('5. Données salariales brutes'!$A$2:$A$1297 &lt;&gt; '5. Données salariales brutes'!A686), "No matches"))</f>
        <v>AG-01, AS-04, BI-01, CH-01, CR-07, DA-CON-7, DD-06, ED-EST-01 (EE 8), ED-EST-02 (EE 7) , ED-EST-02 (EE 8), ED-EST-03 (EE 5), ED-EST-04 (EE 2), ED-EST-04 (EE 3), ED-EST-05 (EE 1), ED-EST-04 Maritimes (EE 9), ED-EST-05 Maritimes (EE 6), ED-EST-05 Maritimes (EE 7), ED-EST-06 Maritimes (EE 5),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(utilisation de matériel et métier spécialisés), SO-MAO-01, SR-E (Groupe salarial 3 MDO-4), SR-W (Groupe salarial 5), SR-W (Groupe salarial 6), SW-SCW-01, SW-CHA-01</v>
      </c>
      <c r="C686" s="129" t="str" cm="1">
        <f t="array" ref="C686">_xlfn.TEXTJOIN(", ",TRUE,_xlfn._xlws.FILTER('5. Données salariales brutes'!$A$2:$A$1297,('5. Données salariales brutes'!$C$2:$C$1297 &gt;'5. Données salariales brutes'!E686)*('5. Données salariales brutes'!$C$2:$C$1297 &lt;'5. Données salariales brutes'!C686),"No matches"))</f>
        <v>AS-03, DA-PRO-6, DD-05, DS-1, EC-02, ED-EST-01 (EE 7) , ED-EST-02 (EE 6) , ED-EST-03 (EE 4), ED-EST-04 (EE 1), ED-EST-04 Maritimes (EE 7), ED-EST-04 Maritimes (EE 8), ED-EST-05 Maritimes (EE 5), ED-EST-06 Maritimes (EE 4), ED-EST-02 Québec (EE 11), ED-EST-03 Québec (EE 10), ED-EST-03 Québec (EE 11), ED-EST-04 Québec (EE 9), ED-EST-05 Québec (EE 7), ED-EST-06 Québec (EE 5), ED-EST-03 Ontario (EE 8), ED-EST-03 Ontario (EE 9),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row>
    <row r="687" spans="1:3" ht="225" x14ac:dyDescent="0.25">
      <c r="A687" s="61" t="str">
        <f>'5. Données salariales brutes'!A687</f>
        <v>EU-PEI-1</v>
      </c>
      <c r="B687" s="130" t="str" cm="1">
        <f t="array" ref="B687">_xlfn.TEXTJOIN(", ", TRUE, _xlfn._xlws.FILTER('5. Données salariales brutes'!$A$2:$A$1297, ('5. Données salariales brutes'!$C$2:$C$1297 &lt; '5. Données salariales brutes'!D687) * ('5. Données salariales brutes'!$C$2:$C$1297 &gt;= '5. Données salariales brutes'!C687) * ('5. Données salariales brutes'!$A$2:$A$1297 &lt;&gt; '5. Données salariales brutes'!A687), "No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ED-LAT-02 (EE 3), ED-LAT-03 (EE 1), ED-LAT-03 (EE 2), GL-AMW-6, GL-ELE -8, GL-GHW-3,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c r="C687" s="129" t="str" cm="1">
        <f t="array" ref="C687">_xlfn.TEXTJOIN(", ",TRUE,_xlfn._xlws.FILTER('5. Données salariales brutes'!$A$2:$A$1297,('5. Données salariales brutes'!$C$2:$C$1297 &gt;'5. Données salariales brutes'!E687)*('5. Données salariales brutes'!$C$2:$C$1297 &lt;'5. Données salariales brutes'!C687),"No matches"))</f>
        <v>CM-05, CR-04, ED-EST-01 (EE 2), ED-EST-02 Maritimes (EE 8), ED-EST-03 Maritimes (EE 5),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ED-EST-03 Colombie-Britannique (EE 2), ED-LAT-01 (EE 4), ED-LAT-01 (EE 5), ED-LAT-02 (EE 1), ED-LAT-02 (EE 2), EL-01, GL-AMW-00, GL-AMW-4, GL-AMW-5, GL-ELE -6, GL-ELE -7, GL-MAN-3, GL-MDO-5, GL-MOC-3, GL-MOC-4, GS-04, HS-HDO-02, HS-PHS-03, LI-5, OE-MEO-5, PY-04, SR-W (Groupe salarial 1), SR-W (Groupe salarial 9) APD-6, ST-COR-1, ST-SCY-3, TI-01</v>
      </c>
    </row>
    <row r="688" spans="1:3" ht="195" x14ac:dyDescent="0.25">
      <c r="A688" s="61" t="str">
        <f>'5. Données salariales brutes'!A688</f>
        <v>EU-PEI-2</v>
      </c>
      <c r="B688" s="130" t="str" cm="1">
        <f t="array" ref="B688">_xlfn.TEXTJOIN(", ", TRUE, _xlfn._xlws.FILTER('5. Données salariales brutes'!$A$2:$A$1297, ('5. Données salariales brutes'!$C$2:$C$1297 &lt; '5. Données salariales brutes'!D688) * ('5. Données salariales brutes'!$C$2:$C$1297 &gt;= '5. Données salariales brutes'!C688) * ('5. Données salariales brutes'!$A$2:$A$1297 &lt;&gt; '5. Données salariales brutes'!A688), "No matches"))</f>
        <v>AS-05, CT-EAV-02 , CT-IAU-02, CX-2, DS-3, ED-EST-04 (EE 7),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ED-EST-06 Colombie-Britannique (EE 9), FB-3, FB-4, FR-2, FS-01,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688" s="129" t="str" cm="1">
        <f t="array" ref="C688">_xlfn.TEXTJOIN(", ",TRUE,_xlfn._xlws.FILTER('5. Données salariales brutes'!$A$2:$A$1297,('5. Données salariales brutes'!$C$2:$C$1297 &gt;'5. Données salariales brutes'!E688)*('5. Données salariales brutes'!$C$2:$C$1297 &lt;'5. Données salariales brutes'!C688),"No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GL-SMW-14, GL-VHE-14, GS-12, GS-13, HP-05, HS-PHS-10, MA-03, ND-DIT-1, ND-HME-1, PC-02, PE-03, PR(S)-03, SO-FLP-03, SO-MAO-04, SO-RAD-02, SR-E (Groupe salarial 5), SR-E (Groupe salarial 6), SR-E (Groupe salarial 7), SW-SCW-03, TI-06, TI-05 Aviation, TR-02</v>
      </c>
    </row>
    <row r="689" spans="1:3" ht="315" x14ac:dyDescent="0.25">
      <c r="A689" s="61" t="str">
        <f>'5. Données salariales brutes'!A689</f>
        <v>FB-1</v>
      </c>
      <c r="B689" s="130" t="str" cm="1">
        <f t="array" ref="B689">_xlfn.TEXTJOIN(", ", TRUE, _xlfn._xlws.FILTER('5. Données salariales brutes'!$A$2:$A$1297, ('5. Données salariales brutes'!$C$2:$C$1297 &lt; '5. Données salariales brutes'!D689) * ('5. Données salariales brutes'!$C$2:$C$1297 &gt;= '5. Données salariales brutes'!C689) * ('5. Données salariales brutes'!$A$2:$A$1297 &lt;&gt; '5. Données salariales brutes'!A689), "No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SR-E (Groupe salarial 3 MDO-4), SR-E (APA), SR-E (APB), SR-W (Groupe salarial 6), SW-SCW-01</v>
      </c>
      <c r="C689" s="129" t="str" cm="1">
        <f t="array" ref="C689">_xlfn.TEXTJOIN(", ",TRUE,_xlfn._xlws.FILTER('5. Données salariales brutes'!$A$2:$A$1297,('5. Données salariales brutes'!$C$2:$C$1297 &gt;'5. Données salariales brutes'!E689)*('5. Données salariales brutes'!$C$2:$C$1297 &lt;'5. Données salariales brutes'!C689),"No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ST-COR-2, SW-CHA-01, TI-04, WP-02</v>
      </c>
    </row>
    <row r="690" spans="1:3" ht="300" x14ac:dyDescent="0.25">
      <c r="A690" s="61" t="str">
        <f>'5. Données salariales brutes'!A690</f>
        <v>FB-2</v>
      </c>
      <c r="B690" s="130" t="str" cm="1">
        <f t="array" ref="B690">_xlfn.TEXTJOIN(", ", TRUE, _xlfn._xlws.FILTER('5. Données salariales brutes'!$A$2:$A$1297, ('5. Données salariales brutes'!$C$2:$C$1297 &lt; '5. Données salariales brutes'!D690) * ('5. Données salariales brutes'!$C$2:$C$1297 &gt;= '5. Données salariales brutes'!C690) * ('5. Données salariales brutes'!$A$2:$A$1297 &lt;&gt; '5. Données salariales brutes'!A690),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GL-COI-12, GL-COI-13, GL-EIM-12, GL-MAM-13, GL-MAM-14, GL-MAN-14, GL-PCF-12, GL-PIP-12, GL-PIP-13, GL-PRW-14, GL-SMW-11, GL-VHE-12, GL-WOW-14, GS-10, GS-11, HP-04, HR-02, HS-HDO-09, LS-02, MT-02, NU-CHN-1, NU-HOS-1, PE-02, PI-05-CGC, PR(S)-02, SC-7 (utilisation de matériel et métier spécialisés), SE-RES-1, SG-PAT-02, SO-FLP-02, SO-MAO-02, SO-RAD-01, SR-W (Groupe salarial 8), SR-W (Groupe salarial 11), SW-SCW-02, SW-CHA-02, TI-05, UT-1, WP-03</v>
      </c>
      <c r="C690" s="129" t="str" cm="1">
        <f t="array" ref="C690">_xlfn.TEXTJOIN(", ",TRUE,_xlfn._xlws.FILTER('5. Données salariales brutes'!$A$2:$A$1297,('5. Données salariales brutes'!$C$2:$C$1297 &gt;'5. Données salariales brutes'!E690)*('5. Données salariales brutes'!$C$2:$C$1297 &lt;'5. Données salariales brutes'!C690),"No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row>
    <row r="691" spans="1:3" ht="195" x14ac:dyDescent="0.25">
      <c r="A691" s="61" t="str">
        <f>'5. Données salariales brutes'!A691</f>
        <v>FB-3</v>
      </c>
      <c r="B691" s="130" t="str" cm="1">
        <f t="array" ref="B691">_xlfn.TEXTJOIN(", ", TRUE, _xlfn._xlws.FILTER('5. Données salariales brutes'!$A$2:$A$1297, ('5. Données salariales brutes'!$C$2:$C$1297 &lt; '5. Données salariales brutes'!D691) * ('5. Données salariales brutes'!$C$2:$C$1297 &gt;= '5. Données salariales brutes'!C691) * ('5. Données salariales brutes'!$A$2:$A$1297 &lt;&gt; '5. Données salariales brutes'!A691), "No matches"))</f>
        <v>AS-05, CT-EAV-02 , CT-IAU-02, CX-2, DS-3, ED-EDS-03, ED-EST-04 (EE 8), ED-EST-05 (EE 6), ED-EST-06 (EE 4),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FR-2, FS-01, GT-06, HR-03, IS-04 , IT-02, LS-03, ND-ADV-1, NU-CHN-2, NU-CHN-3, NU-HOS-2, NU-HOS-3, PG-04, PI-06-CGC,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691" s="129" t="str" cm="1">
        <f t="array" ref="C691">_xlfn.TEXTJOIN(", ",TRUE,_xlfn._xlws.FILTER('5. Données salariales brutes'!$A$2:$A$1297,('5. Données salariales brutes'!$C$2:$C$1297 &gt;'5. Données salariales brutes'!E691)*('5. Données salariales brutes'!$C$2:$C$1297 &lt;'5. Données salariales brutes'!C691),"No matches"))</f>
        <v>AG-02, AI-02, BI-02, CH-02, CX-1, DD-09, EC-04,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ED-EST-04 Saskatchewan (EE 10),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 TR-02</v>
      </c>
    </row>
    <row r="692" spans="1:3" ht="165" x14ac:dyDescent="0.25">
      <c r="A692" s="61" t="str">
        <f>'5. Données salariales brutes'!A692</f>
        <v>FB-4</v>
      </c>
      <c r="B692" s="130" t="str" cm="1">
        <f t="array" ref="B692">_xlfn.TEXTJOIN(", ", TRUE, _xlfn._xlws.FILTER('5. Données salariales brutes'!$A$2:$A$1297, ('5. Données salariales brutes'!$C$2:$C$1297 &lt; '5. Données salariales brutes'!D692) * ('5. Données salariales brutes'!$C$2:$C$1297 &gt;= '5. Données salariales brutes'!C692) * ('5. Données salariales brutes'!$A$2:$A$1297 &lt;&gt; '5. Données salariales brutes'!A692), "No matches"))</f>
        <v>AI-03, AR-03, CT-FIN-02 , CX-3, ED-EDS-03, ED-EST-04 (EE 9), ED-EST-04 (EE 10), ED-EST-05 (EE 7), ED-EST-06 (EE 6), ED-EST-06 Ontario (EE 10), ED-EST-06 Manitoba (EE 9), ED-EST-06 Manitoba (EE 10), ED-EST-05 Colombie-Britannique (EE 11), ED-EST-06 Colombie-Britannique (EE 10), ED-EST-06 Colombie-Britannique (EE 11), EG-06, EL-06, FR-3, HP-07, MT-03, ND-DIT-2, ND-HME-2, NU-CHN-3, NU-HOS-3, OP-1, PE-04, PI-07-CGC, PR(S)-04, SO-FLP-05, SO-MAO-06, SR-E (Groupe salarial 12), SW-SCW-03 Travailleurs du service social clinique, SW-CHA-03, TI-07, TI-06 Sécurité ferroviaire, TR-03, UT-2</v>
      </c>
      <c r="C692" s="129" t="str" cm="1">
        <f t="array" ref="C692">_xlfn.TEXTJOIN(", ",TRUE,_xlfn._xlws.FILTER('5. Données salariales brutes'!$A$2:$A$1297,('5. Données salariales brutes'!$C$2:$C$1297 &gt;'5. Données salariales brutes'!E692)*('5. Données salariales brutes'!$C$2:$C$1297 &lt;'5. Données salariales brutes'!C692),"No matches"))</f>
        <v>AS-05, CT-EAV-02 , CT-IAU-02, CX-2, DS-3, ED-EDS-02,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SW-SCW-03, SW-SCW-01 Travailleurs du service social clinique, SW-SCW-02 Travailleurs du service social clinique, TI-05 Marine, VM-1, WP-04</v>
      </c>
    </row>
    <row r="693" spans="1:3" ht="75" x14ac:dyDescent="0.25">
      <c r="A693" s="61" t="str">
        <f>'5. Données salariales brutes'!A693</f>
        <v>FB-5</v>
      </c>
      <c r="B693" s="130" t="str" cm="1">
        <f t="array" ref="B693">_xlfn.TEXTJOIN(", ", TRUE, _xlfn._xlws.FILTER('5. Données salariales brutes'!$A$2:$A$1297, ('5. Données salariales brutes'!$C$2:$C$1297 &lt; '5. Données salariales brutes'!D693) * ('5. Données salariales brutes'!$C$2:$C$1297 &gt;= '5. Données salariales brutes'!C693) * ('5. Données salariales brutes'!$A$2:$A$1297 &lt;&gt; '5. Données salariales brutes'!A693), "No matches"))</f>
        <v>AG-03, BI-03, CH-03, CT-EAV-03 , CT-IAU-03, ED-EST-05 (EE 9), ED-EST-05 (EE 10), ED-EST-06 (EE 8), ED-EST-06 (EE 9), EG-07, EL-07, EN-ENG-03, EN-SUR-02, FR-5, GT-07, HP-08, HR-04, MT-04, ND-ADV-2, ND-DIT-3, ND-HME-3, NU-CHN-5, NU-HOS-5, OP-2, PC-03, PG-05, PH-01, PS-3, SG-PAT-04, SO-FLP-06, SO-MAO-08, SR-CPS1, SW-SCW-04, TI-08, TI-06 Aviation, TI-06 Marine, TI-07 Sécurité ferroviaire, VM-2</v>
      </c>
      <c r="C693" s="129" t="str" cm="1">
        <f t="array" ref="C693">_xlfn.TEXTJOIN(", ",TRUE,_xlfn._xlws.FILTER('5. Données salariales brutes'!$A$2:$A$1297,('5. Données salariales brutes'!$C$2:$C$1297 &gt;'5. Données salariales brutes'!E693)*('5. Données salariales brutes'!$C$2:$C$1297 &lt;'5. Données salariales brutes'!C693),"No matches"))</f>
        <v>AI-03, AR-03, AS-06, CX-3, EC-05, ED-EDS-04, ED-EST-04 (EE 10), ED-EST-05 (EE 7), ED-EST-05 (EE 8), ED-EST-06 (EE 6), ED-EST-06 (EE 7), ED-EST-06 Ontario (EE 10), ED-EST-06 Manitoba (EE 10), ED-EST-06 Colombie-Britannique (EE 11), FO-02, FR-4, HP-07, IS-05 , LS-04, MA-04, MT-03, ND-HME-2, NU-CHN-4, NU-HOS-4, OM-05, OP-1, PE-04, PI-07-CGC, PR(S)-04, RO-06, SG-SRE-04, SO-FLP-05, SO-MAO-06, SO-MAO-07, SW-SCW-03 Travailleurs du service social clinique, TI-07, TI-06 Sécurité ferroviaire, TR-03, UT-2, WP-05</v>
      </c>
    </row>
    <row r="694" spans="1:3" ht="60" x14ac:dyDescent="0.25">
      <c r="A694" s="61" t="str">
        <f>'5. Données salariales brutes'!A694</f>
        <v>FB-6</v>
      </c>
      <c r="B694" s="130" t="str" cm="1">
        <f t="array" ref="B694">_xlfn.TEXTJOIN(", ", TRUE, _xlfn._xlws.FILTER('5. Données salariales brutes'!$A$2:$A$1297, ('5. Données salariales brutes'!$C$2:$C$1297 &lt; '5. Données salariales brutes'!D694) * ('5. Données salariales brutes'!$C$2:$C$1297 &gt;= '5. Données salariales brutes'!C694) * ('5. Données salariales brutes'!$A$2:$A$1297 &lt;&gt; '5. Données salariales brutes'!A694), "No matches"))</f>
        <v>AI-05, AI-06, AS-08, CT-FIN-03 , CT-EAV-04 , CT-IAU-04, EC-06, EG-08, EN-SUR-03, FO-03, FR-6, HR-05, MA-05, ND-ADV-3, ND-DIT-4, ND-HME-4, NU-CHN-6, NU-HOS-6, PG-06, PH-02, PM-07, SE-RES-2, SG-PAT-05, SG-SRE-06, SO-MAO-09, SW-SCW-05, TI-07 Aviation, TI-07 Marine, VM-3, WP-06</v>
      </c>
      <c r="C694" s="129" t="str" cm="1">
        <f t="array" ref="C694">_xlfn.TEXTJOIN(", ",TRUE,_xlfn._xlws.FILTER('5. Données salariales brutes'!$A$2:$A$1297,('5. Données salariales brutes'!$C$2:$C$1297 &gt;'5. Données salariales brutes'!E694)*('5. Données salariales brutes'!$C$2:$C$1297 &lt;'5. Données salariales brutes'!C694),"No matches"))</f>
        <v>AI-04, AO-CAI-01, AR-04, AS-07, CO-02, ED-EDS-05, ED-EST-05 (EE 10), ED-EST-06 (EE 9), ED-EST-06 (EE 10), EL-08, EN-ENG-03, EN-SUR-02, FR-5, FS-02, GT-07, HP-09, IS-06 , IT-03, LP-01, MT-05, ND-HME-3, NU-CHN-5, NU-HOS-5, OP-3, PE-05, PG-05, PM-06 , PM-MCO-02, PS-3, PR(S)-05, SG-PAT-04, SG-SRE-05, SO-FLP-06, SO-FLP-07, SO-MAO-08, SR-CPS1, TI-08, TI-07 Sécurité ferroviaire, TR-04, VM-2</v>
      </c>
    </row>
    <row r="695" spans="1:3" ht="45" x14ac:dyDescent="0.25">
      <c r="A695" s="61" t="str">
        <f>'5. Données salariales brutes'!A695</f>
        <v>FB-7</v>
      </c>
      <c r="B695" s="130" t="str" cm="1">
        <f t="array" ref="B695">_xlfn.TEXTJOIN(", ", TRUE, _xlfn._xlws.FILTER('5. Données salariales brutes'!$A$2:$A$1297, ('5. Données salariales brutes'!$C$2:$C$1297 &lt; '5. Données salariales brutes'!D695) * ('5. Données salariales brutes'!$C$2:$C$1297 &gt;= '5. Données salariales brutes'!C695) * ('5. Données salariales brutes'!$A$2:$A$1297 &lt;&gt; '5. Données salariales brutes'!A695), "No matches"))</f>
        <v>AG-05, AO-CAI-03, AO-HPS-01, AO-HPS-02, BI-05, CH-05, CT-FIN-04 , CT-EAV-05 , DS-4, EC-07, EN-SUR-04, FS-03, IT-04, MA-06, MT-07, NU-CHN-7, NU-HOS-7, PC-05, PH-03, SE-REM-1, SE-RES-3, SG-PAT-06, SG-PAT-07, SG-SRE-07, SG-SRE-08, SO-INS-01, SO-MAO-10, TI-08 Aviation, TI-08 Marine, VM-4</v>
      </c>
      <c r="C695" s="129" t="str" cm="1">
        <f t="array" ref="C695">_xlfn.TEXTJOIN(", ",TRUE,_xlfn._xlws.FILTER('5. Données salariales brutes'!$A$2:$A$1297,('5. Données salariales brutes'!$C$2:$C$1297 &gt;'5. Données salariales brutes'!E695)*('5. Données salariales brutes'!$C$2:$C$1297 &lt;'5. Données salariales brutes'!C695),"No matches"))</f>
        <v>AG-04, AI-06, AI-07, AO-CAI-02, AR-05, AS-08, BI-04, CH-04, CO-03, CT-EAV-04 , CT-IAU-04, DE-01, EL-09, EN-ENG-04, FO-04, GT-08, HR-05, LS-05, MT-06, ND-ADV-3, ND-HME-4, PC-04, PE-06, PH-02, PM-07, PM-MCO-03, PS-4, SG-PAT-05, SW-SCW-05, TI-08 Sécurité ferroviaire, TR-05, UT-3, WP-06</v>
      </c>
    </row>
    <row r="696" spans="1:3" ht="30" x14ac:dyDescent="0.25">
      <c r="A696" s="61" t="str">
        <f>'5. Données salariales brutes'!A696</f>
        <v>FB-8</v>
      </c>
      <c r="B696" s="130" t="str" cm="1">
        <f t="array" ref="B696">_xlfn.TEXTJOIN(", ", TRUE, _xlfn._xlws.FILTER('5. Données salariales brutes'!$A$2:$A$1297, ('5. Données salariales brutes'!$C$2:$C$1297 &lt; '5. Données salariales brutes'!D696) * ('5. Données salariales brutes'!$C$2:$C$1297 &gt;= '5. Données salariales brutes'!C696) * ('5. Données salariales brutes'!$A$2:$A$1297 &lt;&gt; '5. Données salariales brutes'!A696), "No matches"))</f>
        <v>AO-CAI-04, AO-HPS-03, CT-EAV-06 , DS-5, EC-08, EN-ENG-05, EN-SUR-05, FS-04, MA-07, PM-MCO-04, SE-REM-2, SE-RES-4, SO-MAO-11, UT-4, VM-5</v>
      </c>
      <c r="C696" s="129" t="str" cm="1">
        <f t="array" ref="C696">_xlfn.TEXTJOIN(", ",TRUE,_xlfn._xlws.FILTER('5. Données salariales brutes'!$A$2:$A$1297,('5. Données salariales brutes'!$C$2:$C$1297 &gt;'5. Données salariales brutes'!E696)*('5. Données salariales brutes'!$C$2:$C$1297 &lt;'5. Données salariales brutes'!C696),"No matches"))</f>
        <v>AC-01, AG-05, AO-CAI-03, AO-HPS-02, AR-06, BI-05, CH-05, CO-04, CT-FIN-04 , CT-EAV-05 , DE-02, EN-SUR-04, MA-06, MT-07, NU-CHN-8, NU-HOS-8, PC-05, PH-03, PS-5, SG-PAT-06, SG-SRE-08, SO-INS-02</v>
      </c>
    </row>
    <row r="697" spans="1:3" ht="210" x14ac:dyDescent="0.25">
      <c r="A697" s="61" t="str">
        <f>'5. Données salariales brutes'!A697</f>
        <v>FO-01</v>
      </c>
      <c r="B697" s="130" t="str" cm="1">
        <f t="array" ref="B697">_xlfn.TEXTJOIN(", ", TRUE, _xlfn._xlws.FILTER('5. Données salariales brutes'!$A$2:$A$1297, ('5. Données salariales brutes'!$C$2:$C$1297 &lt; '5. Données salariales brutes'!D697) * ('5. Données salariales brutes'!$C$2:$C$1297 &gt;= '5. Données salariales brutes'!C697) * ('5. Données salariales brutes'!$A$2:$A$1297 &lt;&gt; '5. Données salariales brutes'!A697), "No matches"))</f>
        <v>AG-02, AI-02, AS-05, BI-02, CH-02, CX-2, DD-09, ED-EDS-02, ED-EST-04 (EE 7), ED-EST-05 (EE 5),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c r="C697" s="129" t="str" cm="1">
        <f t="array" ref="C697">_xlfn.TEXTJOIN(", ",TRUE,_xlfn._xlws.FILTER('5. Données salariales brutes'!$A$2:$A$1297,('5. Données salariales brutes'!$C$2:$C$1297 &gt;'5. Données salariales brutes'!E697)*('5. Données salariales brutes'!$C$2:$C$1297 &lt;'5. Données salariales brutes'!C697),"No matches"))</f>
        <v>CX-1, DD-08, EC-04, ED-EST-03 (EE 8), ED-EST-03 (EE 9), ED-EST-04 (EE 5), ED-EST-04 (EE 6), ED-EST-05 (EE 4), ED-EST-06 (EE 2), ED-EST-06 (EE 3), ED-EST-05 Maritimes (EE 10), ED-EST-06 Maritimes (EE 8), ED-EST-06 Maritimes (EE 9), ED-EST-05 Québec (EE 12),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row>
    <row r="698" spans="1:3" ht="90" x14ac:dyDescent="0.25">
      <c r="A698" s="61" t="str">
        <f>'5. Données salariales brutes'!A698</f>
        <v>FO-02</v>
      </c>
      <c r="B698" s="130" t="str" cm="1">
        <f t="array" ref="B698">_xlfn.TEXTJOIN(", ", TRUE, _xlfn._xlws.FILTER('5. Données salariales brutes'!$A$2:$A$1297, ('5. Données salariales brutes'!$C$2:$C$1297 &lt; '5. Données salariales brutes'!D698) * ('5. Données salariales brutes'!$C$2:$C$1297 &gt;= '5. Données salariales brutes'!C698) * ('5. Données salariales brutes'!$A$2:$A$1297 &lt;&gt; '5. Données salariales brutes'!A698), "No matches"))</f>
        <v>AG-03, AS-06, BI-03, CH-03, CT-EAV-03 , CT-IAU-03, EC-05, ED-EDS-04, ED-EST-05 (EE 8), ED-EST-05 (EE 9), ED-EST-06 (EE 7), ED-EST-06 (EE 8), EG-07, EL-07, FB-5, FR-4, HP-08, HR-04, IS-05 , LS-04, MA-04, MT-04, ND-ADV-2, ND-DIT-3, NU-CHN-4, NU-HOS-4, OM-05, OP-2, PC-03, PH-01, RO-06, SG-SRE-04, SO-FLP-06, SO-MAO-07, SW-SCW-04, TI-06 Aviation, TI-06 Marine, VM-2, WP-05</v>
      </c>
      <c r="C698" s="129" t="str" cm="1">
        <f t="array" ref="C698">_xlfn.TEXTJOIN(", ",TRUE,_xlfn._xlws.FILTER('5. Données salariales brutes'!$A$2:$A$1297,('5. Données salariales brutes'!$C$2:$C$1297 &gt;'5. Données salariales brutes'!E698)*('5. Données salariales brutes'!$C$2:$C$1297 &lt;'5. Données salariales brutes'!C698),"No matches"))</f>
        <v>AI-03, AR-03, CT-FIN-02 , CX-3, ED-EDS-03, ED-EST-04 (EE 9), ED-EST-04 (EE 10), ED-EST-05 (EE 7), ED-EST-06 (EE 6), ED-EST-06 Ontario (EE 10), ED-EST-06 Manitoba (EE 9), ED-EST-06 Manitoba (EE 10), ED-EST-05 Colombie-Britannique (EE 11), ED-EST-06 Colombie-Britannique (EE 10), ED-EST-06 Colombie-Britannique (EE 11), EG-06, EL-06, FR-3, HP-07, MT-03, ND-DIT-2, ND-HME-2, NU-CHN-3, NU-HOS-3, OP-1, PE-04, PI-07-CGC, PR(S)-04, SO-FLP-05, SO-MAO-06, SR-E (Groupe salarial 12), SW-SCW-03 Travailleurs du service social clinique, SW-CHA-03, TI-07, TI-06 Sécurité ferroviaire, TR-03, UT-2</v>
      </c>
    </row>
    <row r="699" spans="1:3" ht="60" x14ac:dyDescent="0.25">
      <c r="A699" s="61" t="str">
        <f>'5. Données salariales brutes'!A699</f>
        <v>FO-03</v>
      </c>
      <c r="B699" s="130" t="str" cm="1">
        <f t="array" ref="B699">_xlfn.TEXTJOIN(", ", TRUE, _xlfn._xlws.FILTER('5. Données salariales brutes'!$A$2:$A$1297, ('5. Données salariales brutes'!$C$2:$C$1297 &lt; '5. Données salariales brutes'!D699) * ('5. Données salariales brutes'!$C$2:$C$1297 &gt;= '5. Données salariales brutes'!C699) * ('5. Données salariales brutes'!$A$2:$A$1297 &lt;&gt; '5. Données salariales brutes'!A699), "No matches"))</f>
        <v>AG-04, AI-05, AI-06, AS-08, BI-04, CH-04, CT-FIN-03 , CT-EAV-04 , CT-IAU-04, EC-06, EG-08, EN-ENG-04, EN-SUR-03, FR-6, GT-08, HR-05, MA-05, ND-ADV-3, ND-DIT-4, ND-HME-4, NU-CHN-6, NU-HOS-6, PG-06, PH-02, PM-07, PM-MCO-03, SE-RES-2, SG-PAT-05, SG-SRE-06, SO-MAO-09, SW-SCW-05, TI-07 Aviation, TI-07 Marine, TI-08 Sécurité ferroviaire, TR-05, VM-3, WP-06</v>
      </c>
      <c r="C699" s="129" t="str" cm="1">
        <f t="array" ref="C699">_xlfn.TEXTJOIN(", ",TRUE,_xlfn._xlws.FILTER('5. Données salariales brutes'!$A$2:$A$1297,('5. Données salariales brutes'!$C$2:$C$1297 &gt;'5. Données salariales brutes'!E699)*('5. Données salariales brutes'!$C$2:$C$1297 &lt;'5. Données salariales brutes'!C699),"No matches"))</f>
        <v>AI-04, AO-CAI-01, AR-04, AS-07, CO-02, ED-EDS-05, ED-EST-05 (EE 10), ED-EST-06 (EE 9), ED-EST-06 (EE 10), EL-08, EN-ENG-03, FB-6, FR-5, FS-02, HP-09, IS-06 , IT-03, LP-01, MT-05, NU-CHN-5, NU-HOS-5, OP-3, PE-05, PM-06 , PM-MCO-02, PS-3, PR(S)-05, SG-PAT-04, SG-SRE-05, SO-FLP-07, SO-MAO-08, SR-CPS1, TI-08, TI-07 Sécurité ferroviaire, TR-04</v>
      </c>
    </row>
    <row r="700" spans="1:3" ht="60" x14ac:dyDescent="0.25">
      <c r="A700" s="61" t="str">
        <f>'5. Données salariales brutes'!A700</f>
        <v>FO-04</v>
      </c>
      <c r="B700" s="130" t="str" cm="1">
        <f t="array" ref="B700">_xlfn.TEXTJOIN(", ", TRUE, _xlfn._xlws.FILTER('5. Données salariales brutes'!$A$2:$A$1297, ('5. Données salariales brutes'!$C$2:$C$1297 &lt; '5. Données salariales brutes'!D700) * ('5. Données salariales brutes'!$C$2:$C$1297 &gt;= '5. Données salariales brutes'!C700) * ('5. Données salariales brutes'!$A$2:$A$1297 &lt;&gt; '5. Données salariales brutes'!A700), "No matches"))</f>
        <v>AG-05, AO-HPS-01, BI-05, CH-05, CT-EAV-05 , DS-4, EC-07, EN-SUR-04, FB-7, FS-03, IT-04, MA-06, MT-07, NU-CHN-7, NU-HOS-7, PH-03, SE-REM-1, SE-RES-3, SG-PAT-06, SG-PAT-07, SG-SRE-07, SO-INS-01, SO-MAO-10, TI-08 Aviation, TI-08 Marine, VM-4</v>
      </c>
      <c r="C700" s="129" t="str" cm="1">
        <f t="array" ref="C700">_xlfn.TEXTJOIN(", ",TRUE,_xlfn._xlws.FILTER('5. Données salariales brutes'!$A$2:$A$1297,('5. Données salariales brutes'!$C$2:$C$1297 &gt;'5. Données salariales brutes'!E700)*('5. Données salariales brutes'!$C$2:$C$1297 &lt;'5. Données salariales brutes'!C700),"No matches"))</f>
        <v>AG-04, AI-06, AI-07, AO-CAI-02, AR-05, AS-08, BI-04, CH-04, CO-03, CT-FIN-03 , CT-EAV-04 , CT-IAU-04, DE-01, EL-09, EN-ENG-04, EN-SUR-03, GT-08, HR-05, LS-05, MT-06, ND-ADV-3, ND-DIT-4, ND-HME-4, PC-04, PE-06, PH-02, PM-07, PM-MCO-03, PS-4, SG-PAT-05, SW-SCW-05, TI-07 Aviation, TI-08 Sécurité ferroviaire, TR-05, UT-3, VM-3, WP-06</v>
      </c>
    </row>
    <row r="701" spans="1:3" ht="345" x14ac:dyDescent="0.25">
      <c r="A701" s="61" t="str">
        <f>'5. Données salariales brutes'!A701</f>
        <v>FR - Recruitment</v>
      </c>
      <c r="B701" s="130" t="str" cm="1">
        <f t="array" ref="B701">_xlfn.TEXTJOIN(", ", TRUE, _xlfn._xlws.FILTER('5. Données salariales brutes'!$A$2:$A$1297, ('5. Données salariales brutes'!$C$2:$C$1297 &lt; '5. Données salariales brutes'!D701) * ('5. Données salariales brutes'!$C$2:$C$1297 &gt;= '5. Données salariales brutes'!C701) * ('5. Données salariales brutes'!$A$2:$A$1297 &lt;&gt; '5. Données salariales brutes'!A701),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c r="C701" s="129" t="str" cm="1">
        <f t="array" ref="C701">_xlfn.TEXTJOIN(", ",TRUE,_xlfn._xlws.FILTER('5. Données salariales brutes'!$A$2:$A$1297,('5. Données salariales brutes'!$C$2:$C$1297 &gt;'5. Données salariales brutes'!E701)*('5. Données salariales brutes'!$C$2:$C$1297 &lt;'5. Données salariales brutes'!C701),"No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GL-AIM-9, GL-AIM-10,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row>
    <row r="702" spans="1:3" ht="240" x14ac:dyDescent="0.25">
      <c r="A702" s="61" t="str">
        <f>'5. Données salariales brutes'!A702</f>
        <v>FR-1</v>
      </c>
      <c r="B702" s="130" t="str" cm="1">
        <f t="array" ref="B702">_xlfn.TEXTJOIN(", ", TRUE, _xlfn._xlws.FILTER('5. Données salariales brutes'!$A$2:$A$1297, ('5. Données salariales brutes'!$C$2:$C$1297 &lt; '5. Données salariales brutes'!D702) * ('5. Données salariales brutes'!$C$2:$C$1297 &gt;= '5. Données salariales brutes'!C702) * ('5. Données salariales brutes'!$A$2:$A$1297 &lt;&gt; '5. Données salariales brutes'!A702), "No matches"))</f>
        <v>AG-02, AI-02,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GS-12, GS-13, HP-06, HR-03, HS-PHS-10, LP-00, MA-03, ND-DIT-1, ND-HME-1, OM-04, PC-02, PE-03, PI-06-CGC, PR(S)-03, RO-05, SO-FLP-03, SO-MAO-04, SO-RAD-02, SO-RAD-03, SR-E (Groupe salarial 6), SR-E (Groupe salarial 7), SR-E (Groupe salarial 8), SW-SCW-03, TI-06, TI-05 Aviation, TI-05 Marine, WP-04</v>
      </c>
      <c r="C702" s="129" t="str" cm="1">
        <f t="array" ref="C702">_xlfn.TEXTJOIN(", ",TRUE,_xlfn._xlws.FILTER('5. Données salariales brutes'!$A$2:$A$1297,('5. Données salariales brutes'!$C$2:$C$1297 &gt;'5. Données salariales brutes'!E702)*('5. Données salariales brutes'!$C$2:$C$1297 &lt;'5. Données salariales brutes'!C702),"No matches"))</f>
        <v>AR-02, CT-FIN-01 , CT-EAV-01 , CT-IAU-01 , CX-1, DD-08, EC-04, ED-EDS-01, ED-EST-03 (EE 7), ED-EST-03 (EE 8), ED-EST-04 (EE 5), ED-EST-05 (EE 3), ED-EST-05 (EE 4), ED-EST-06 (EE 2), ED-EST-05 Maritimes (EE 9), ED-EST-05 Maritimes (EE 10), ED-EST-06 Maritimes (EE 8), ED-EST-06 Maritimes (EE 9), ED-EST-05 Québec (EE 12), ED-EST-06 Québec (EE 9), ED-EST-06 Québec (EE 10), ED-EST-04 Ontario (EE 9),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GL-COI-13, GL-COI-14, GL-EIM-13, GL-MAM-14, GL-PCF-13, GL-PCF-14, GL-PIP-13, GL-PIP-14, GL-SMW-11, GL-SMW-12, GL-VHE-13, GS-11, GT-05, HP-05, HR-02, HS-HDO-10, HS-PHS-09, MT-02, NU-CHN-1, NU-HOS-1, PI-05-CGC, PO-IMA-03, PO-LES-TO-03, PO-LES-IM-03, PO-TCO-03, RO-04, SE-RES-1, SO-FLP-02, SO-MAO-03, SO-RAD-01, SR-E (Groupe salarial 4 MDO-5), SR-E (Groupe salarial 5), SR-W (Groupe salarial 11), SW-CHA-02, TR-02, UT-1</v>
      </c>
    </row>
    <row r="703" spans="1:3" ht="195" x14ac:dyDescent="0.25">
      <c r="A703" s="61" t="str">
        <f>'5. Données salariales brutes'!A703</f>
        <v>FR-2</v>
      </c>
      <c r="B703" s="130" t="str" cm="1">
        <f t="array" ref="B703">_xlfn.TEXTJOIN(", ", TRUE, _xlfn._xlws.FILTER('5. Données salariales brutes'!$A$2:$A$1297, ('5. Données salariales brutes'!$C$2:$C$1297 &lt; '5. Données salariales brutes'!D703) * ('5. Données salariales brutes'!$C$2:$C$1297 &gt;= '5. Données salariales brutes'!C703) * ('5. Données salariales brutes'!$A$2:$A$1297 &lt;&gt; '5. Données salariales brutes'!A703), "No matches"))</f>
        <v>AS-05, CT-EAV-02 , CT-IAU-02, DS-3, ED-EDS-03, ED-EST-04 (EE 8), ED-EST-05 (EE 6),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703" s="129" t="str" cm="1">
        <f t="array" ref="C703">_xlfn.TEXTJOIN(", ",TRUE,_xlfn._xlws.FILTER('5. Données salariales brutes'!$A$2:$A$1297,('5. Données salariales brutes'!$C$2:$C$1297 &gt;'5. Données salariales brutes'!E703)*('5. Données salariales brutes'!$C$2:$C$1297 &lt;'5. Données salariales brutes'!C703),"No matches"))</f>
        <v>AG-02, AI-02, BI-02, CH-02, CX-1, CX-2, DD-09, ED-EDS-02, ED-EST-03 (EE 9), ED-EST-04 (EE 6), ED-EST-04 (EE 7), ED-EST-05 (EE 4), ED-EST-05 (EE 5), ED-EST-06 (EE 3), ED-EST-06 (EE 4),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GL-EIM-14, GL-PCF-14, GL-SMW-13, GL-SMW-14, GL-VHE-14, GS-12, GS-13, HP-05, HP-06, HS-PHS-10, LP-00, MA-03, ND-DIT-1, ND-HME-1, OM-04, PC-02, PE-03, PI-06-CGC, PR(S)-03, SO-FLP-03, SO-MAO-04, SO-RAD-02, SO-RAD-03, SR-E (Groupe salarial 5), SR-E (Groupe salarial 6), SR-E (Groupe salarial 7), SR-E (Groupe salarial 8), SW-SCW-03, TI-06, TI-05 Aviation, TI-05 Marine, TR-02</v>
      </c>
    </row>
    <row r="704" spans="1:3" ht="150" x14ac:dyDescent="0.25">
      <c r="A704" s="61" t="str">
        <f>'5. Données salariales brutes'!A704</f>
        <v>FR-3</v>
      </c>
      <c r="B704" s="130" t="str" cm="1">
        <f t="array" ref="B704">_xlfn.TEXTJOIN(", ", TRUE, _xlfn._xlws.FILTER('5. Données salariales brutes'!$A$2:$A$1297, ('5. Données salariales brutes'!$C$2:$C$1297 &lt; '5. Données salariales brutes'!D704) * ('5. Données salariales brutes'!$C$2:$C$1297 &gt;= '5. Données salariales brutes'!C704) * ('5. Données salariales brutes'!$A$2:$A$1297 &lt;&gt; '5. Données salariales brutes'!A704), "No matches"))</f>
        <v>AI-03, AR-03, AS-06, CT-FIN-02 , CX-3, EC-05, ED-EDS-04, ED-EST-04 (EE 9), ED-EST-04 (EE 10), ED-EST-05 (EE 7), ED-EST-05 (EE 8), ED-EST-06 (EE 6), ED-EST-06 (EE 7), ED-EST-06 Ontario (EE 10), ED-EST-06 Manitoba (EE 10), ED-EST-06 Colombie-Britannique (EE 11), EL-06, FO-02, HP-07, IS-05 , LS-04, MT-03, ND-DIT-2, ND-HME-2, NU-CHN-4, NU-HOS-4, OM-05, OP-1, PE-04, PI-07-CGC, PR(S)-04, RO-06, SO-FLP-05, SO-MAO-06, SW-SCW-03 Travailleurs du service social clinique, TI-07, TI-06 Sécurité ferroviaire, TR-03, UT-2</v>
      </c>
      <c r="C704" s="129" t="str" cm="1">
        <f t="array" ref="C704">_xlfn.TEXTJOIN(", ",TRUE,_xlfn._xlws.FILTER('5. Données salariales brutes'!$A$2:$A$1297,('5. Données salariales brutes'!$C$2:$C$1297 &gt;'5. Données salariales brutes'!E704)*('5. Données salariales brutes'!$C$2:$C$1297 &lt;'5. Données salariales brutes'!C704),"No matches"))</f>
        <v>AS-05, CT-EAV-02 , CT-IAU-02, DS-3, ED-EDS-03, ED-EST-04 (EE 8), ED-EST-05 (EE 6), ED-EST-06 (EE 4),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FR-2,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row>
    <row r="705" spans="1:3" ht="75" x14ac:dyDescent="0.25">
      <c r="A705" s="61" t="str">
        <f>'5. Données salariales brutes'!A705</f>
        <v>FR-4</v>
      </c>
      <c r="B705" s="130" t="str" cm="1">
        <f t="array" ref="B705">_xlfn.TEXTJOIN(", ", TRUE, _xlfn._xlws.FILTER('5. Données salariales brutes'!$A$2:$A$1297, ('5. Données salariales brutes'!$C$2:$C$1297 &lt; '5. Données salariales brutes'!D705) * ('5. Données salariales brutes'!$C$2:$C$1297 &gt;= '5. Données salariales brutes'!C705) * ('5. Données salariales brutes'!$A$2:$A$1297 &lt;&gt; '5. Données salariales brutes'!A705), "No matches"))</f>
        <v>AG-03, BI-03, CH-03, CT-EAV-03 , CT-IAU-03, ED-EST-05 (EE 9), ED-EST-06 (EE 8), EG-07, EL-07, EN-ENG-03, EN-SUR-02, FB-5, GT-07, HP-08, HR-04, MT-04, ND-ADV-2, ND-DIT-3, ND-HME-3, NU-CHN-5, NU-HOS-5, OP-2, PC-03, PG-05, PH-01, PS-3, SO-FLP-06, SO-MAO-07, SO-MAO-08, SR-CPS1, SW-SCW-04, TI-06 Aviation, TI-06 Marine, VM-2, WP-05</v>
      </c>
      <c r="C705" s="129" t="str" cm="1">
        <f t="array" ref="C705">_xlfn.TEXTJOIN(", ",TRUE,_xlfn._xlws.FILTER('5. Données salariales brutes'!$A$2:$A$1297,('5. Données salariales brutes'!$C$2:$C$1297 &gt;'5. Données salariales brutes'!E705)*('5. Données salariales brutes'!$C$2:$C$1297 &lt;'5. Données salariales brutes'!C705),"No matches"))</f>
        <v>AI-03, AR-03, AS-06, CT-FIN-02 , CX-3, EC-05, ED-EDS-04, ED-EST-04 (EE 9), ED-EST-04 (EE 10), ED-EST-05 (EE 7), ED-EST-05 (EE 8), ED-EST-06 (EE 6), ED-EST-06 (EE 7), ED-EST-06 Ontario (EE 10), ED-EST-06 Manitoba (EE 10), ED-EST-06 Colombie-Britannique (EE 11), EL-06, FO-02, FR-3, HP-07, IS-05 , LS-04, MA-04, MT-03, ND-DIT-2, ND-HME-2, NU-CHN-4, NU-HOS-4, OM-05, OP-1, PE-04, PI-07-CGC, PR(S)-04, RO-06, SG-SRE-04, SO-FLP-05, SO-MAO-06, SW-SCW-03 Travailleurs du service social clinique, TI-07, TI-06 Sécurité ferroviaire, TR-03, UT-2</v>
      </c>
    </row>
    <row r="706" spans="1:3" ht="60" x14ac:dyDescent="0.25">
      <c r="A706" s="61" t="str">
        <f>'5. Données salariales brutes'!A706</f>
        <v>FR-5</v>
      </c>
      <c r="B706" s="130" t="str" cm="1">
        <f t="array" ref="B706">_xlfn.TEXTJOIN(", ", TRUE, _xlfn._xlws.FILTER('5. Données salariales brutes'!$A$2:$A$1297, ('5. Données salariales brutes'!$C$2:$C$1297 &lt; '5. Données salariales brutes'!D706) * ('5. Données salariales brutes'!$C$2:$C$1297 &gt;= '5. Données salariales brutes'!C706) * ('5. Données salariales brutes'!$A$2:$A$1297 &lt;&gt; '5. Données salariales brutes'!A706), "No matches"))</f>
        <v>AI-04, AO-CAI-01, AR-04, AS-07, CO-02, EC-06, ED-EDS-05, ED-EST-06 (EE 9), ED-EST-06 (EE 10), EL-08, FB-6, FO-03, FS-02, HP-09, IS-06 , IT-03, LP-01, MT-05, NU-CHN-6, NU-HOS-6, OP-3, PE-05, PM-06 , PM-MCO-02, PR(S)-05, SE-RES-2, SG-SRE-05, SO-FLP-07, TI-07 Marine, TI-07 Sécurité ferroviaire, TR-04</v>
      </c>
      <c r="C706" s="129" t="str" cm="1">
        <f t="array" ref="C706">_xlfn.TEXTJOIN(", ",TRUE,_xlfn._xlws.FILTER('5. Données salariales brutes'!$A$2:$A$1297,('5. Données salariales brutes'!$C$2:$C$1297 &gt;'5. Données salariales brutes'!E706)*('5. Données salariales brutes'!$C$2:$C$1297 &lt;'5. Données salariales brutes'!C706),"No matches"))</f>
        <v>AG-03, BI-03, CH-03, CT-EAV-03 , CT-IAU-03, ED-EST-05 (EE 9), ED-EST-05 (EE 10), ED-EST-06 (EE 8), EG-07, EL-07, EN-ENG-03, EN-SUR-02, FB-5, GT-07, HP-08, HR-04, MT-04, ND-ADV-2, ND-DIT-3, ND-HME-3, NU-CHN-5, NU-HOS-5, OP-2, PC-03, PG-05, PH-01, PS-3, SG-PAT-04, SO-FLP-06, SO-MAO-08, SR-CPS1, SW-SCW-04, TI-08, TI-06 Aviation, TI-06 Marine, VM-2, WP-05</v>
      </c>
    </row>
    <row r="707" spans="1:3" ht="45" x14ac:dyDescent="0.25">
      <c r="A707" s="61" t="str">
        <f>'5. Données salariales brutes'!A707</f>
        <v>FR-6</v>
      </c>
      <c r="B707" s="130" t="str" cm="1">
        <f t="array" ref="B707">_xlfn.TEXTJOIN(", ", TRUE, _xlfn._xlws.FILTER('5. Données salariales brutes'!$A$2:$A$1297, ('5. Données salariales brutes'!$C$2:$C$1297 &lt; '5. Données salariales brutes'!D707) * ('5. Données salariales brutes'!$C$2:$C$1297 &gt;= '5. Données salariales brutes'!C707) * ('5. Données salariales brutes'!$A$2:$A$1297 &lt;&gt; '5. Données salariales brutes'!A707), "No matches"))</f>
        <v>AG-04, AI-06, AS-08, BI-04, CH-04, CT-FIN-03 , CT-EAV-04 , CT-IAU-04, DE-01, EL-09, EN-ENG-04, EN-SUR-03, GT-08, HR-05, LS-05, MA-05, MT-06, ND-ADV-3, ND-DIT-4, ND-HME-4, PC-04, PE-06, PG-06, PH-02, PM-07, PM-MCO-03, PS-4, SG-PAT-05, SG-SRE-06, SW-SCW-05, TI-07 Aviation, TI-08 Sécurité ferroviaire, TR-05, UT-3, VM-3, WP-06</v>
      </c>
      <c r="C707" s="129" t="str" cm="1">
        <f t="array" ref="C707">_xlfn.TEXTJOIN(", ",TRUE,_xlfn._xlws.FILTER('5. Données salariales brutes'!$A$2:$A$1297,('5. Données salariales brutes'!$C$2:$C$1297 &gt;'5. Données salariales brutes'!E707)*('5. Données salariales brutes'!$C$2:$C$1297 &lt;'5. Données salariales brutes'!C707),"No matches"))</f>
        <v>AI-04, AI-05, AO-CAI-01, AR-04, AS-07, CO-02, EC-06, ED-EDS-05, ED-EST-06 (EE 10), EG-08, EL-08, FB-6, FO-03, FS-02, HP-09, IS-06 , IT-03, LP-01, MT-05, NU-CHN-6, NU-HOS-6, OP-3, PE-05, PM-06 , PM-MCO-02, PR(S)-05, SE-RES-2, SG-SRE-05, SO-FLP-07, SO-MAO-09, TI-07 Marine, TR-04</v>
      </c>
    </row>
    <row r="708" spans="1:3" ht="210" x14ac:dyDescent="0.25">
      <c r="A708" s="61" t="str">
        <f>'5. Données salariales brutes'!A708</f>
        <v>FS-01</v>
      </c>
      <c r="B708" s="130" t="str" cm="1">
        <f t="array" ref="B708">_xlfn.TEXTJOIN(", ", TRUE, _xlfn._xlws.FILTER('5. Données salariales brutes'!$A$2:$A$1297, ('5. Données salariales brutes'!$C$2:$C$1297 &lt; '5. Données salariales brutes'!D708) * ('5. Données salariales brutes'!$C$2:$C$1297 &gt;= '5. Données salariales brutes'!C708) * ('5. Données salariales brutes'!$A$2:$A$1297 &lt;&gt; '5. Données salariales brutes'!A708), "No matches"))</f>
        <v>AS-05, CT-EAV-02 , CT-IAU-02, DS-3, ED-EDS-03, ED-EST-04 (EE 8), ED-EST-05 (EE 6), ED-EST-06 (EE 5),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c r="C708" s="129" t="str" cm="1">
        <f t="array" ref="C708">_xlfn.TEXTJOIN(", ",TRUE,_xlfn._xlws.FILTER('5. Données salariales brutes'!$A$2:$A$1297,('5. Données salariales brutes'!$C$2:$C$1297 &gt;'5. Données salariales brutes'!E708)*('5. Données salariales brutes'!$C$2:$C$1297 &lt;'5. Données salariales brutes'!C708),"No matches"))</f>
        <v>AG-02, AI-02, BI-02, CH-02, CX-2, DD-09, ED-EDS-02, ED-EST-03 (EE 9), ED-EST-04 (EE 6), ED-EST-04 (EE 7), ED-EST-05 (EE 4),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7), ED-EST-06 Colombie-Britannique (EE 8), ED-LAT-04 (EE 12), ED-LAT-04 (EE 13), EG-05, EL-05, EU-PEI-2, FB-3, FO-01, FR-1, FR-2, GL-EIM-14, GL-PCF-14, GL-SMW-13, GL-SMW-14, GL-VHE-14, GS-12, GS-13, HP-06, HS-PHS-10, LP-00, MA-03, ND-DIT-1, ND-HME-1, OM-04, PC-02, PE-03, PI-06-CGC, PR(S)-03, SO-FLP-03, SO-MAO-04, SO-RAD-02, SO-RAD-03, SR-E (Groupe salarial 5), SR-E (Groupe salarial 6), SR-E (Groupe salarial 7), SR-E (Groupe salarial 8), SW-SCW-03, TI-06, TI-05 Aviation, TI-05 Marine, WP-04</v>
      </c>
    </row>
    <row r="709" spans="1:3" ht="60" x14ac:dyDescent="0.25">
      <c r="A709" s="61" t="str">
        <f>'5. Données salariales brutes'!A709</f>
        <v>FS-02</v>
      </c>
      <c r="B709" s="130" t="str" cm="1">
        <f t="array" ref="B709">_xlfn.TEXTJOIN(", ", TRUE, _xlfn._xlws.FILTER('5. Données salariales brutes'!$A$2:$A$1297, ('5. Données salariales brutes'!$C$2:$C$1297 &lt; '5. Données salariales brutes'!D709) * ('5. Données salariales brutes'!$C$2:$C$1297 &gt;= '5. Données salariales brutes'!C709) * ('5. Données salariales brutes'!$A$2:$A$1297 &lt;&gt; '5. Données salariales brutes'!A709), "No matches"))</f>
        <v>AI-05, AI-06, AS-07, CT-FIN-03 , CT-EAV-04 , CT-IAU-04, EC-06, EG-08, EL-08, EN-SUR-03, FB-6, FO-03, FR-6, HR-05, IS-06 , MA-05, ND-ADV-3, ND-DIT-4, ND-HME-4, NU-CHN-6, NU-HOS-6, PG-06, PH-02, PM-06 , PM-MCO-02, SE-RES-2, SG-SRE-06, SO-FLP-07, SO-MAO-09, SW-SCW-05, TI-07 Aviation, TI-07 Marine, VM-3, WP-06</v>
      </c>
      <c r="C709" s="129" t="str" cm="1">
        <f t="array" ref="C709">_xlfn.TEXTJOIN(", ",TRUE,_xlfn._xlws.FILTER('5. Données salariales brutes'!$A$2:$A$1297,('5. Données salariales brutes'!$C$2:$C$1297 &gt;'5. Données salariales brutes'!E709)*('5. Données salariales brutes'!$C$2:$C$1297 &lt;'5. Données salariales brutes'!C709),"No matches"))</f>
        <v>AI-04, AO-CAI-01, AR-04, CO-02, ED-EDS-05, ED-EST-05 (EE 10), ED-EST-06 (EE 9), ED-EST-06 (EE 10), EN-ENG-03, EN-SUR-02, FR-5, GT-07, HP-09, IT-03, LP-01, MT-05, ND-HME-3, NU-CHN-5, NU-HOS-5, OP-3, PE-05, PG-05, PH-01, PS-3, PR(S)-05, SG-PAT-04, SG-SRE-05, SO-FLP-06, SO-MAO-08, SR-CPS1, SW-SCW-04, TI-08, TI-07 Sécurité ferroviaire, TR-04, VM-2</v>
      </c>
    </row>
    <row r="710" spans="1:3" ht="45" x14ac:dyDescent="0.25">
      <c r="A710" s="61" t="str">
        <f>'5. Données salariales brutes'!A710</f>
        <v>FS-03</v>
      </c>
      <c r="B710" s="130" t="str" cm="1">
        <f t="array" ref="B710">_xlfn.TEXTJOIN(", ", TRUE, _xlfn._xlws.FILTER('5. Données salariales brutes'!$A$2:$A$1297, ('5. Données salariales brutes'!$C$2:$C$1297 &lt; '5. Données salariales brutes'!D710) * ('5. Données salariales brutes'!$C$2:$C$1297 &gt;= '5. Données salariales brutes'!C710) * ('5. Données salariales brutes'!$A$2:$A$1297 &lt;&gt; '5. Données salariales brutes'!A710), "No matches"))</f>
        <v>AG-05, AO-CAI-03, AO-HPS-01, AO-HPS-02, BI-05, CH-05, CT-FIN-04 , CT-EAV-05 , DS-4, EC-07, EN-SUR-04, IT-04, MA-06, MT-07, NU-CHN-7, NU-HOS-7, PC-05, PH-03, SE-REM-1, SE-RES-3, SG-PAT-06, SG-PAT-07, SG-SRE-07, SG-SRE-08, SO-INS-01, SO-MAO-10, TI-08 Aviation, TI-08 Marine, VM-4</v>
      </c>
      <c r="C710" s="129" t="str" cm="1">
        <f t="array" ref="C710">_xlfn.TEXTJOIN(", ",TRUE,_xlfn._xlws.FILTER('5. Données salariales brutes'!$A$2:$A$1297,('5. Données salariales brutes'!$C$2:$C$1297 &gt;'5. Données salariales brutes'!E710)*('5. Données salariales brutes'!$C$2:$C$1297 &lt;'5. Données salariales brutes'!C710),"No matches"))</f>
        <v>AG-04, AI-06, AI-07, AO-CAI-02, AR-05, AS-08, BI-04, CH-04, CO-03, DE-01, EL-09, EN-ENG-04, FB-7, FO-04, GT-08, HR-05, LS-05, MT-06, ND-ADV-3, ND-HME-4, PC-04, PE-06, PH-02, PM-07, PM-MCO-03, PS-4, SG-PAT-05, TI-08 Sécurité ferroviaire, TR-05, UT-3, WP-06</v>
      </c>
    </row>
    <row r="711" spans="1:3" ht="30" x14ac:dyDescent="0.25">
      <c r="A711" s="61" t="str">
        <f>'5. Données salariales brutes'!A711</f>
        <v>FS-04</v>
      </c>
      <c r="B711" s="130" t="str" cm="1">
        <f t="array" ref="B711">_xlfn.TEXTJOIN(", ", TRUE, _xlfn._xlws.FILTER('5. Données salariales brutes'!$A$2:$A$1297, ('5. Données salariales brutes'!$C$2:$C$1297 &lt; '5. Données salariales brutes'!D711) * ('5. Données salariales brutes'!$C$2:$C$1297 &gt;= '5. Données salariales brutes'!C711) * ('5. Données salariales brutes'!$A$2:$A$1297 &lt;&gt; '5. Données salariales brutes'!A711), "No matches"))</f>
        <v>CT-EAV-06 , DE-03, DS-5, EN-SUR-05, SE-REM-2, UT-4</v>
      </c>
      <c r="C711" s="129" t="str" cm="1">
        <f t="array" ref="C711">_xlfn.TEXTJOIN(", ",TRUE,_xlfn._xlws.FILTER('5. Données salariales brutes'!$A$2:$A$1297,('5. Données salariales brutes'!$C$2:$C$1297 &gt;'5. Données salariales brutes'!E711)*('5. Données salariales brutes'!$C$2:$C$1297 &lt;'5. Données salariales brutes'!C711),"No matches"))</f>
        <v>AC-01, AO-CAI-04, AO-HPS-03, AR-06, CO-04, DE-02, EC-08, EN-ENG-05, FB-8, MA-07, NU-CHN-8, NU-HOS-8, PM-MCO-04, PS-5, SE-RES-4, SO-INS-02, SO-MAO-11, VM-5</v>
      </c>
    </row>
    <row r="712" spans="1:3" ht="255" x14ac:dyDescent="0.25">
      <c r="A712" s="61" t="str">
        <f>'5. Données salariales brutes'!A712</f>
        <v>GL-AIM-00</v>
      </c>
      <c r="B712" s="130" t="str" cm="1">
        <f t="array" ref="B712">_xlfn.TEXTJOIN(", ", TRUE, _xlfn._xlws.FILTER('5. Données salariales brutes'!$A$2:$A$1297, ('5. Données salariales brutes'!$C$2:$C$1297 &lt; '5. Données salariales brutes'!D712) * ('5. Données salariales brutes'!$C$2:$C$1297 &gt;= '5. Données salariales brutes'!C712) * ('5. Données salariales brutes'!$A$2:$A$1297 &lt;&gt; '5. Données salariales brutes'!A712), "No matches"))</f>
        <v>AS-01, CM-06, DA-CON-5,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GL-MOC-7, GL-MOC-8, GL-MST-9, GL-MST-10, GL-PCF-00, GL-PRW-6,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712" s="129" t="str" cm="1">
        <f t="array" ref="C712">_xlfn.TEXTJOIN(", ",TRUE,_xlfn._xlws.FILTER('5. Données salariales brutes'!$A$2:$A$1297,('5. Données salariales brutes'!$C$2:$C$1297 &gt;'5. Données salariales brutes'!E712)*('5. Données salariales brutes'!$C$2:$C$1297 &lt;'5. Données salariales brutes'!C712),"No matches"))</f>
        <v>CR-05, DA-CON-4, DD-03,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GL-ELE -9,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713" spans="1:3" ht="300" x14ac:dyDescent="0.25">
      <c r="A713" s="61" t="str">
        <f>'5. Données salariales brutes'!A713</f>
        <v>GL-AIM-9</v>
      </c>
      <c r="B713" s="130" t="str" cm="1">
        <f t="array" ref="B713">_xlfn.TEXTJOIN(", ", TRUE, _xlfn._xlws.FILTER('5. Données salariales brutes'!$A$2:$A$1297, ('5. Données salariales brutes'!$C$2:$C$1297 &lt; '5. Données salariales brutes'!D713) * ('5. Données salariales brutes'!$C$2:$C$1297 &gt;= '5. Données salariales brutes'!C713) * ('5. Données salariales brutes'!$A$2:$A$1297 &lt;&gt; '5. Données salariales brutes'!A713),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EL-02, EN-ENG-01, FR - Recruitment, GL-AIM-10, GL-AMW-10, GL-AMW-11, GL-COI-00, GL-EIM-00, GL-ELE -12, GL-ELE -13, GL-GHW-7,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713" s="129" t="str" cm="1">
        <f t="array" ref="C713">_xlfn.TEXTJOIN(", ",TRUE,_xlfn._xlws.FILTER('5. Données salariales brutes'!$A$2:$A$1297,('5. Données salariales brutes'!$C$2:$C$1297 &gt;'5. Données salariales brutes'!E713)*('5. Données salariales brutes'!$C$2:$C$1297 &lt;'5. Données salariales brutes'!C713),"No matches"))</f>
        <v>AR-01, AS-02, DA-CON-5, DA-PRO-5, DD-04, EC-01, ED-EST-01 (EE 5), ED-EST-02 (EE 3) , ED-EST-02 (EE 4), ED-EST-03 (EE 2), ED-EST-03 Maritimes (EE 9), ED-EST-04 Maritimes (EE 5), ED-EST-05 Maritimes (EE 3), ED-EST-06 Maritimes (EE 2), ED-EST-01 Québec (EE 9), ED-EST-01 Québec (EE 10), ED-EST-02 Québec (EE 9), ED-EST-02 Québec (EE 10),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714" spans="1:3" ht="345" x14ac:dyDescent="0.25">
      <c r="A714" s="61" t="str">
        <f>'5. Données salariales brutes'!A714</f>
        <v>GL-AIM-10</v>
      </c>
      <c r="B714" s="130" t="str" cm="1">
        <f t="array" ref="B714">_xlfn.TEXTJOIN(", ", TRUE, _xlfn._xlws.FILTER('5. Données salariales brutes'!$A$2:$A$1297, ('5. Données salariales brutes'!$C$2:$C$1297 &lt; '5. Données salariales brutes'!D714) * ('5. Données salariales brutes'!$C$2:$C$1297 &gt;= '5. Données salariales brutes'!C714) * ('5. Données salariales brutes'!$A$2:$A$1297 &lt;&gt; '5. Données salariales brutes'!A714),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FR - Recruitment,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c r="C714" s="129" t="str" cm="1">
        <f t="array" ref="C714">_xlfn.TEXTJOIN(", ",TRUE,_xlfn._xlws.FILTER('5. Données salariales brutes'!$A$2:$A$1297,('5. Données salariales brutes'!$C$2:$C$1297 &gt;'5. Données salariales brutes'!E714)*('5. Données salariales brutes'!$C$2:$C$1297 &lt;'5. Données salariales brutes'!C714),"No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715" spans="1:3" ht="315" x14ac:dyDescent="0.25">
      <c r="A715" s="61" t="str">
        <f>'5. Données salariales brutes'!A715</f>
        <v>GL-AIM-11</v>
      </c>
      <c r="B715" s="130" t="str" cm="1">
        <f t="array" ref="B715">_xlfn.TEXTJOIN(", ", TRUE, _xlfn._xlws.FILTER('5. Données salariales brutes'!$A$2:$A$1297, ('5. Données salariales brutes'!$C$2:$C$1297 &lt; '5. Données salariales brutes'!D715) * ('5. Données salariales brutes'!$C$2:$C$1297 &gt;= '5. Données salariales brutes'!C715) * ('5. Données salariales brutes'!$A$2:$A$1297 &lt;&gt; '5. Données salariales brutes'!A715),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GL-ELE -14, GL-GHW-10, GL-GHW-11, GL-INM-13, GL-INM-14, GL-MAM-10, GL-MAM-11, GL-MAN-11, GL-MDO-12, GL-MDO-13, GL-MOC-11, GL-MOC-12, GL-MST-14, GL-PCF-9, GL-PIP-9, GL-PIP-10, GL-PRW-11, GL-SMW-8, GL-VHE-9, GL-WOW-11, GT-04, HR-01, HS-HDO-08, LI-9, MA-02, PS-1, SC-5 (utilisation de matériel et métier spécialisés), SG-PAT-01, SO-MAO-01, SR-E (Groupe salarial 2 ELE-2), SR-W (Groupe salarial 4), SR-W (Groupe salarial 5), SR-W (Groupe salarial 6), SW-SCW-01, SW-CHA-01</v>
      </c>
      <c r="C715" s="129" t="str" cm="1">
        <f t="array" ref="C715">_xlfn.TEXTJOIN(", ",TRUE,_xlfn._xlws.FILTER('5. Données salariales brutes'!$A$2:$A$1297,('5. Données salariales brutes'!$C$2:$C$1297 &gt;'5. Données salariales brutes'!E715)*('5. Données salariales brutes'!$C$2:$C$1297 &lt;'5. Données salariales brutes'!C715),"No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GL-EIM-9, GL-ELE -12, GL-ELE -13, GL-GHW-8, GL-INM-11, GL-INM-12, GL-MAM-9, GL-MAN-9, GL-MAN-10, GL-MDO-10, GL-MDO-11, GL-MOC-10, GL-MST-12, GL-MST-13, GL-PCF-7,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row>
    <row r="716" spans="1:3" ht="315" x14ac:dyDescent="0.25">
      <c r="A716" s="61" t="str">
        <f>'5. Données salariales brutes'!A716</f>
        <v>GL-AIM-12</v>
      </c>
      <c r="B716" s="130" t="str" cm="1">
        <f t="array" ref="B716">_xlfn.TEXTJOIN(", ", TRUE, _xlfn._xlws.FILTER('5. Données salariales brutes'!$A$2:$A$1297, ('5. Données salariales brutes'!$C$2:$C$1297 &lt; '5. Données salariales brutes'!D716) * ('5. Données salariales brutes'!$C$2:$C$1297 &gt;= '5. Données salariales brutes'!C716) * ('5. Données salariales brutes'!$A$2:$A$1297 &lt;&gt; '5. Données salariales brutes'!A716), "No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SR-W (Groupe salarial 6), SW-SCW-01</v>
      </c>
      <c r="C716" s="129" t="str" cm="1">
        <f t="array" ref="C716">_xlfn.TEXTJOIN(", ",TRUE,_xlfn._xlws.FILTER('5. Données salariales brutes'!$A$2:$A$1297,('5. Données salariales brutes'!$C$2:$C$1297 &gt;'5. Données salariales brutes'!E716)*('5. Données salariales brutes'!$C$2:$C$1297 &lt;'5. Données salariales brutes'!C716),"No matches"))</f>
        <v>AS-03, DA-PRO-6,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row>
    <row r="717" spans="1:3" ht="300" x14ac:dyDescent="0.25">
      <c r="A717" s="61" t="str">
        <f>'5. Données salariales brutes'!A717</f>
        <v>GL-AIM-13</v>
      </c>
      <c r="B717" s="130" t="str" cm="1">
        <f t="array" ref="B717">_xlfn.TEXTJOIN(", ", TRUE, _xlfn._xlws.FILTER('5. Données salariales brutes'!$A$2:$A$1297, ('5. Données salariales brutes'!$C$2:$C$1297 &lt; '5. Données salariales brutes'!D717) * ('5. Données salariales brutes'!$C$2:$C$1297 &gt;= '5. Données salariales brutes'!C717) * ('5. Données salariales brutes'!$A$2:$A$1297 &lt;&gt; '5. Données salariales brutes'!A717), "No matches"))</f>
        <v>AI-01, AS-04, DA-CON-7, DA-CON-8,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GL-AIM-14, GL-AMW-14, GL-COI-11, GL-COI-12, GL-EIM-11, GL-MAM-12, GL-MAM-13, GL-MAN-13, GL-MDO-14, GL-MOC-13, GL-MOC-14, GL-PCF-11, GL-PIP-11, GL-PIP-12, GL-PRW-13, GL-SMW-10, GL-VHE-11, GL-WOW-13, GS-09, GS-10, HP-04, HS-HDO-09, HS-PHS-08, IS-03 , IT-01, LS-01, OM-03, PC-01, PE-02, PG-03, PM-04 , PO-IMA-02, PO-LES-TO-02, PO-LES-IM-02, PO-TCO-02, PR(S)-02, RO-03, SC-7 (utilisation de matériel et métier spécialisés), SG-SRE-02, SO-FLP-01, SR-E (APA), SR-E (APB), SR-W (Groupe salarial 7), SW-SCW-02, TI-05, WP-03</v>
      </c>
      <c r="C717" s="129" t="str" cm="1">
        <f t="array" ref="C717">_xlfn.TEXTJOIN(", ",TRUE,_xlfn._xlws.FILTER('5. Données salariales brutes'!$A$2:$A$1297,('5. Données salariales brutes'!$C$2:$C$1297 &gt;'5. Données salariales brutes'!E717)*('5. Données salariales brutes'!$C$2:$C$1297 &lt;'5. Données salariales brutes'!C717),"No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GL-GHW-12, GL-INM-13, GL-INM-14, GL-MAM-11, GL-MAN-11, GL-MAN-12, GL-MDO-12, GL-MDO-13, GL-MOC-11, GL-MOC-12, GL-MST-14, GL-PCF-9, GL-PCF-10, GL-PIP-10, GL-PRW-11, GL-PRW-12, GL-SMW-8, GL-SMW-9, GL-VHE-9, GL-VHE-10,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row>
    <row r="718" spans="1:3" ht="285" x14ac:dyDescent="0.25">
      <c r="A718" s="61" t="str">
        <f>'5. Données salariales brutes'!A718</f>
        <v>GL-AIM-14</v>
      </c>
      <c r="B718" s="130" t="str" cm="1">
        <f t="array" ref="B718">_xlfn.TEXTJOIN(", ", TRUE, _xlfn._xlws.FILTER('5. Données salariales brutes'!$A$2:$A$1297, ('5. Données salariales brutes'!$C$2:$C$1297 &lt; '5. Données salariales brutes'!D718) * ('5. Données salariales brutes'!$C$2:$C$1297 &gt;= '5. Données salariales brutes'!C718) * ('5. Données salariales brutes'!$A$2:$A$1297 &lt;&gt; '5. Données salariales brutes'!A718),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GL-COI-12, GL-COI-13, GL-EIM-11, GL-EIM-12, GL-MAM-13, GL-MAM-14, GL-MAN-13, GL-MAN-14, GL-MOC-14, GL-PCF-12, GL-PIP-12, GL-PIP-13, GL-PRW-13, GL-PRW-14, GL-SMW-10, GL-SMW-11, GL-VHE-11, GL-VHE-12, GL-WOW-14, GS-10, HP-04, HR-02, HS-HDO-09, IT-01, LS-01, LS-02, MT-02, OM-03, PE-02, PG-03, PR(S)-02, SC-7 (utilisation de matériel et métier spécialisés), SE-RES-1, SG-PAT-02, SG-SRE-02, SO-FLP-02, SO-MAO-02, SO-RAD-01, SR-W (Groupe salarial 8), SW-SCW-02, TI-05, UT-1, WP-03</v>
      </c>
      <c r="C718" s="129" t="str" cm="1">
        <f t="array" ref="C718">_xlfn.TEXTJOIN(", ",TRUE,_xlfn._xlws.FILTER('5. Données salariales brutes'!$A$2:$A$1297,('5. Données salariales brutes'!$C$2:$C$1297 &gt;'5. Données salariales brutes'!E718)*('5. Données salariales brutes'!$C$2:$C$1297 &lt;'5. Données salariales brutes'!C718),"No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719" spans="1:3" ht="195" x14ac:dyDescent="0.25">
      <c r="A719" s="61" t="str">
        <f>'5. Données salariales brutes'!A719</f>
        <v>GL-AMW-00</v>
      </c>
      <c r="B719" s="130" t="str" cm="1">
        <f t="array" ref="B719">_xlfn.TEXTJOIN(", ", TRUE, _xlfn._xlws.FILTER('5. Données salariales brutes'!$A$2:$A$1297, ('5. Données salariales brutes'!$C$2:$C$1297 &lt; '5. Données salariales brutes'!D719) * ('5. Données salariales brutes'!$C$2:$C$1297 &gt;= '5. Données salariales brutes'!C719) * ('5. Données salariales brutes'!$A$2:$A$1297 &lt;&gt; '5. Données salariales brutes'!A719), "No matches"))</f>
        <v>CR-04, DA-PRO-4, ED-EST-01 (EE 2), ED-EST-02 (EE 1) , ED-EST-02 Maritimes (EE 8), ED-EST-03 Maritimes (EE 5), ED-EST-03 Maritimes (EE 6), ED-EST-04 Maritimes (EE 2), ED-EST-01 Québec (EE 6), ED-EST-02 Québec (EE 6), ED-EST-03 Québec (EE 4), ED-EST-04 Québec (EE 3), ED-EST-05 Québec (EE 1), ED-EST-01 Ontario (EE 7),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GL-AMW-4, GL-AMW-5, GL-ELE -6, GL-ELE -7, GL-MAN-3, GL-MDO-5, GL-MOC-3, GL-MOC-4, GS-04, HS-PHS-03, LI-5, OE-MEO-5, PY-04, SR-W (Groupe salarial 1), SR-W (Groupe salarial 9) APD-6, ST-COR-1, ST-SCY-3, TI-01</v>
      </c>
      <c r="C719" s="129" t="str" cm="1">
        <f t="array" ref="C719">_xlfn.TEXTJOIN(", ",TRUE,_xlfn._xlws.FILTER('5. Données salariales brutes'!$A$2:$A$1297,('5. Données salariales brutes'!$C$2:$C$1297 &gt;'5. Données salariales brutes'!E719)*('5. Données salariales brutes'!$C$2:$C$1297 &lt;'5. Données salariales brutes'!C719),"No matches"))</f>
        <v>CM-05, 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GL-AMW-2, GL-AMW-3, GL-ELE -4, GL-ELE -5, GL-MAN-1, GL-MAN-2, GL-MDO-3, GL-MDO-4, GL-MOC-1, GL-MOC-2, GS-03, GT-01, HS-HDO-02, HS-PHS-02, LI-4, PY-03, SR-W (Groupe salarial 9) APC-4, SR-W (Groupe salarial 9) APD-5, ST-OCE-3, ST-SCY-2</v>
      </c>
    </row>
    <row r="720" spans="1:3" ht="165" x14ac:dyDescent="0.25">
      <c r="A720" s="61" t="str">
        <f>'5. Données salariales brutes'!A720</f>
        <v>GL-AMW-1</v>
      </c>
      <c r="B720" s="130" t="str" cm="1">
        <f t="array" ref="B720">_xlfn.TEXTJOIN(", ", TRUE, _xlfn._xlws.FILTER('5. Données salariales brutes'!$A$2:$A$1297, ('5. Données salariales brutes'!$C$2:$C$1297 &lt; '5. Données salariales brutes'!D720) * ('5. Données salariales brutes'!$C$2:$C$1297 &gt;= '5. Données salariales brutes'!C720) * ('5. Données salariales brutes'!$A$2:$A$1297 &lt;&gt; '5. Données salariales brutes'!A720), "No matches"))</f>
        <v>CM-04, CR-03, DA-PRO-3, DD-02, ED-EST-01 Maritimes (EE 7),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GT-01, HS-PHS-02, LI-3, PY-03, SR-W (Groupe salarial 9) APC-4, ST-OCE-3, ST-SCY-2</v>
      </c>
      <c r="C720" s="129" t="str" cm="1">
        <f t="array" ref="C720">_xlfn.TEXTJOIN(", ",TRUE,_xlfn._xlws.FILTER('5. Données salariales brutes'!$A$2:$A$1297,('5. Données salariales brutes'!$C$2:$C$1297 &gt;'5. Données salariales brutes'!E720)*('5. Données salariales brutes'!$C$2:$C$1297 &lt;'5. Données salariales brutes'!C720),"No matches"))</f>
        <v>DA-CON-3, ED-EST-01 Maritimes (EE 6), ED-EST-02 Maritimes (EE 5), ED-EST-03 Maritimes (EE 2), ED-EST-01 Québec (EE 4), ED-EST-02 Québec (EE 3), ED-EST-03 Québec (EE 1),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 (EE 2), ED-EST-01 Colombie-Britannique(EE 3), ED-EST-02 Colombie-Britannique (EE 1), ED-LAT-01 (EE 1), GL-ELE -2, GL-MDO-1, HS-HDO-01, HS-PHS-01, LI-2, PY-02, SR-W (Groupe salarial 9) APC-3, SR-W (Groupe salarial 9) APD-4, ST-OCE-2, ST-SCY-1, ST-STN-1, ST-STN-2</v>
      </c>
    </row>
    <row r="721" spans="1:3" ht="180" x14ac:dyDescent="0.25">
      <c r="A721" s="61" t="str">
        <f>'5. Données salariales brutes'!A721</f>
        <v>GL-AMW-2</v>
      </c>
      <c r="B721" s="130" t="str" cm="1">
        <f t="array" ref="B721">_xlfn.TEXTJOIN(", ", TRUE, _xlfn._xlws.FILTER('5. Données salariales brutes'!$A$2:$A$1297, ('5. Données salariales brutes'!$C$2:$C$1297 &lt; '5. Données salariales brutes'!D721) * ('5. Données salariales brutes'!$C$2:$C$1297 &gt;= '5. Données salariales brutes'!C721) * ('5. Données salariales brutes'!$A$2:$A$1297 &lt;&gt; '5. Données salariales brutes'!A721), "No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ED-LAT-01 (EE 4), ED-LAT-02 (EE 1), GL-AMW-00, GL-AMW-3, GL-ELE -4, GL-ELE -5, GL-MAN-1, GL-MAN-2, GL-MDO-3, GL-MDO-4, GL-MOC-2, GS-03, GT-01, HS-HDO-02, HS-PHS-02, LI-4, OE-MEO-5, PY-03, SR-W (Groupe salarial 1), SR-W (Groupe salarial 9) APC-4, SR-W (Groupe salarial 9) APD-5, ST-OCE-3, ST-SCY-2</v>
      </c>
      <c r="C721" s="129" t="str" cm="1">
        <f t="array" ref="C721">_xlfn.TEXTJOIN(", ",TRUE,_xlfn._xlws.FILTER('5. Données salariales brutes'!$A$2:$A$1297,('5. Données salariales brutes'!$C$2:$C$1297 &gt;'5. Données salariales brutes'!E721)*('5. Données salariales brutes'!$C$2:$C$1297 &lt;'5. Données salariales brutes'!C721),"No matches"))</f>
        <v>CM-04, CR-03, DA-CON-3,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-2, GL-ELE -3, GL-MDO-1, GL-MDO-2, GL-MOC-1, HS-HDO-01, LI-3, SR-W (Groupe salarial 9) APD-4, ST-SCY-1</v>
      </c>
    </row>
    <row r="722" spans="1:3" ht="180" x14ac:dyDescent="0.25">
      <c r="A722" s="61" t="str">
        <f>'5. Données salariales brutes'!A722</f>
        <v>GL-AMW-3</v>
      </c>
      <c r="B722" s="130" t="str" cm="1">
        <f t="array" ref="B722">_xlfn.TEXTJOIN(", ", TRUE, _xlfn._xlws.FILTER('5. Données salariales brutes'!$A$2:$A$1297, ('5. Données salariales brutes'!$C$2:$C$1297 &lt; '5. Données salariales brutes'!D722) * ('5. Données salariales brutes'!$C$2:$C$1297 &gt;= '5. Données salariales brutes'!C722) * ('5. Données salariales brutes'!$A$2:$A$1297 &lt;&gt; '5. Données salariales brutes'!A722), "No matches"))</f>
        <v>CM-05, CR-04, ED-EST-01 (EE 2), ED-EST-02 Maritimes (EE 7), ED-EST-02 Maritimes (EE 8), ED-EST-03 Maritimes (EE 5), ED-EST-04 Maritimes (EE 1), ED-EST-01 Québec (EE 6), ED-EST-02 Québec (EE 5), ED-EST-02 Québec (EE 6),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ED-LAT-02 (EE 1), GL-AMW-00, GL-AMW-4, GL-ELE -5, GL-ELE -6, GL-MAN-2, GL-MAN-3, GL-MDO-4, GL-MOC-3, GL-MOC-4, GS-04, HS-HDO-02, LI-4, OE-MEO-5, PY-04, SR-W (Groupe salarial 1), ST-COR-1, ST-SCY-3, TI-01</v>
      </c>
      <c r="C722" s="129" t="str" cm="1">
        <f t="array" ref="C722">_xlfn.TEXTJOIN(", ",TRUE,_xlfn._xlws.FILTER('5. Données salariales brutes'!$A$2:$A$1297,('5. Données salariales brutes'!$C$2:$C$1297 &gt;'5. Données salariales brutes'!E722)*('5. Données salariales brutes'!$C$2:$C$1297 &lt;'5. Données salariales brutes'!C722),"No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2), ED-LAT-01 (EE 3), EU-TEA (Maritimes), EU-TEA (Québec), EU-TEA (Ontario), EU-TEA (Manitoba), EU-TEA (Saskatchewan), EU-TEA (Alberta), EU-TEA (Colombie-Britannique), GL-AMW-2, GL-ELE -4, GL-MAN-1, GL-MDO-2, GL-MDO-3, GL-MOC-1, GL-MOC-2, GS-03, GT-01, HS-PHS-02, LI-3, PY-03, SR-W (Groupe salarial 9) APC-4, SR-W (Groupe salarial 9) APD-5, ST-OCE-3, ST-SCY-2</v>
      </c>
    </row>
    <row r="723" spans="1:3" ht="180" x14ac:dyDescent="0.25">
      <c r="A723" s="61" t="str">
        <f>'5. Données salariales brutes'!A723</f>
        <v>GL-AMW-4</v>
      </c>
      <c r="B723" s="130" t="str" cm="1">
        <f t="array" ref="B723">_xlfn.TEXTJOIN(", ", TRUE, _xlfn._xlws.FILTER('5. Données salariales brutes'!$A$2:$A$1297, ('5. Données salariales brutes'!$C$2:$C$1297 &lt; '5. Données salariales brutes'!D723) * ('5. Données salariales brutes'!$C$2:$C$1297 &gt;= '5. Données salariales brutes'!C723) * ('5. Données salariales brutes'!$A$2:$A$1297 &lt;&gt; '5. Données salariales brutes'!A723), "No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c r="C723" s="129" t="str" cm="1">
        <f t="array" ref="C723">_xlfn.TEXTJOIN(", ",TRUE,_xlfn._xlws.FILTER('5. Données salariales brutes'!$A$2:$A$1297,('5. Données salariales brutes'!$C$2:$C$1297 &gt;'5. Données salariales brutes'!E723)*('5. Données salariales brutes'!$C$2:$C$1297 &lt;'5. Données salariales brutes'!C723),"No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ST-SCY-2, ST-SCY-3</v>
      </c>
    </row>
    <row r="724" spans="1:3" ht="225" x14ac:dyDescent="0.25">
      <c r="A724" s="61" t="str">
        <f>'5. Données salariales brutes'!A724</f>
        <v>GL-AMW-5</v>
      </c>
      <c r="B724" s="130" t="str" cm="1">
        <f t="array" ref="B724">_xlfn.TEXTJOIN(", ", TRUE, _xlfn._xlws.FILTER('5. Données salariales brutes'!$A$2:$A$1297, ('5. Données salariales brutes'!$C$2:$C$1297 &lt; '5. Données salariales brutes'!D724) * ('5. Données salariales brutes'!$C$2:$C$1297 &gt;= '5. Données salariales brutes'!C724) * ('5. Données salariales brutes'!$A$2:$A$1297 &lt;&gt; '5. Données salariales brutes'!A724), "No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GL-MOC-5, GL-PRW-00, GL-PRW-5, HP-01, HS-HDO-03,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c r="C724" s="129" t="str" cm="1">
        <f t="array" ref="C724">_xlfn.TEXTJOIN(", ",TRUE,_xlfn._xlws.FILTER('5. Données salariales brutes'!$A$2:$A$1297,('5. Données salariales brutes'!$C$2:$C$1297 &gt;'5. Données salariales brutes'!E724)*('5. Données salariales brutes'!$C$2:$C$1297 &lt;'5. Données salariales brutes'!C724),"No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-5, GL-ELE -6, GL-MAN-2, GL-MAN-3, GL-MDO-4, GL-MDO-5, GL-MOC-3, GL-MOC-4, GS-04, HS-HDO-02, HS-PHS-03, OE-MEO-5, PY-04, SR-W (Groupe salarial 1), ST-COR-1, ST-SCY-3, TI-01</v>
      </c>
    </row>
    <row r="725" spans="1:3" ht="255" x14ac:dyDescent="0.25">
      <c r="A725" s="61" t="str">
        <f>'5. Données salariales brutes'!A725</f>
        <v>GL-AMW-6</v>
      </c>
      <c r="B725" s="130" t="str" cm="1">
        <f t="array" ref="B725">_xlfn.TEXTJOIN(", ", TRUE, _xlfn._xlws.FILTER('5. Données salariales brutes'!$A$2:$A$1297, ('5. Données salariales brutes'!$C$2:$C$1297 &lt; '5. Données salariales brutes'!D725) * ('5. Données salariales brutes'!$C$2:$C$1297 &gt;= '5. Données salariales brutes'!C725) * ('5. Données salariales brutes'!$A$2:$A$1297 &lt;&gt; '5. Données salariales brutes'!A725), "No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7), ED-LAT-02 (EE 4), ED-LAT-03 (EE 2), ED-LAT-03 (EE 3), ED-LAT-04 (EE 1), EG-01, GL-AIM-00, GL-AMW-7, GL-ELE -8, GL-ELE -9,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c r="C725" s="129" t="str" cm="1">
        <f t="array" ref="C725">_xlfn.TEXTJOIN(", ",TRUE,_xlfn._xlws.FILTER('5. Données salariales brutes'!$A$2:$A$1297,('5. Données salariales brutes'!$C$2:$C$1297 &gt;'5. Données salariales brutes'!E725)*('5. Données salariales brutes'!$C$2:$C$1297 &lt;'5. Données salariales brutes'!C725),"No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ED-LAT-02 (EE 3), ED-LAT-03 (EE 1), EL-01, EU-PEI-1, GL-AMW-5, GL-ELE -7, GL-GHW-3, GL-MAN-3, GL-MAN-4, GL-MDO-5, GL-MDO-6, GL-MOC-4, GL-MOC-5, GL-PRW-00, GS-04, HS-HDO-03, HS-PHS-03, LI-5, PY-04, SC-1 (utilisation de matériel et métier spécialisés), SR-W (Groupe salarial 9) APC-5, SR-W (Groupe salarial 9) APD-6, ST-COR-1, TI-02</v>
      </c>
    </row>
    <row r="726" spans="1:3" ht="270" x14ac:dyDescent="0.25">
      <c r="A726" s="61" t="str">
        <f>'5. Données salariales brutes'!A726</f>
        <v>GL-AMW-7</v>
      </c>
      <c r="B726" s="130" t="str" cm="1">
        <f t="array" ref="B726">_xlfn.TEXTJOIN(", ", TRUE, _xlfn._xlws.FILTER('5. Données salariales brutes'!$A$2:$A$1297, ('5. Données salariales brutes'!$C$2:$C$1297 &lt; '5. Données salariales brutes'!D726) * ('5. Données salariales brutes'!$C$2:$C$1297 &gt;= '5. Données salariales brutes'!C726) * ('5. Données salariales brutes'!$A$2:$A$1297 &lt;&gt; '5. Données salariales brutes'!A726),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GL-AMW-8, GL-ELE -9, GL-ELE -10, GL-GHW-5, GL-INM-00, GL-INM-9, GL-MAM-00, GL-MAM-6, GL-MAM-7, GL-MAN-6, GL-MAN-7, GL-MDO-8, GL-MOC-7, GL-MST-00,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726" s="129" t="str" cm="1">
        <f t="array" ref="C726">_xlfn.TEXTJOIN(", ",TRUE,_xlfn._xlws.FILTER('5. Données salariales brutes'!$A$2:$A$1297,('5. Données salariales brutes'!$C$2:$C$1297 &gt;'5. Données salariales brutes'!E726)*('5. Données salariales brutes'!$C$2:$C$1297 &lt;'5. Données salariales brutes'!C726),"No matches"))</f>
        <v>CR-05, 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1), ED-LAT-03 (EE 2), EG-01, GL-AMW-6, GL-ELE -8, GL-GHW-3, GL-GHW-4, GL-MAM-5, GL-MAN-4,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727" spans="1:3" ht="285" x14ac:dyDescent="0.25">
      <c r="A727" s="61" t="str">
        <f>'5. Données salariales brutes'!A727</f>
        <v>GL-AMW-8</v>
      </c>
      <c r="B727" s="130" t="str" cm="1">
        <f t="array" ref="B727">_xlfn.TEXTJOIN(", ", TRUE, _xlfn._xlws.FILTER('5. Données salariales brutes'!$A$2:$A$1297, ('5. Données salariales brutes'!$C$2:$C$1297 &lt; '5. Données salariales brutes'!D727) * ('5. Données salariales brutes'!$C$2:$C$1297 &gt;= '5. Données salariales brutes'!C727) * ('5. Données salariales brutes'!$A$2:$A$1297 &lt;&gt; '5. Données salariales brutes'!A727),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GL-AMW-9, GL-ELE -10, GL-ELE -11, GL-GHW-6, GL-GHW-7, GL-INM-9, GL-INM-10, GL-MAM-00, GL-MAM-7, GL-MAM-8,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727" s="129" t="str" cm="1">
        <f t="array" ref="C727">_xlfn.TEXTJOIN(", ",TRUE,_xlfn._xlws.FILTER('5. Données salariales brutes'!$A$2:$A$1297,('5. Données salariales brutes'!$C$2:$C$1297 &gt;'5. Données salariales brutes'!E727)*('5. Données salariales brutes'!$C$2:$C$1297 &lt;'5. Données salariales brutes'!C727),"No matches"))</f>
        <v>AS-01, CM-06, CR-05, DA-CON-4, ED-EST-01 (EE 4), ED-EST-02 (EE 2) , ED-EST-02 (EE 3) , ED-EST-03 (EE 1), ED-EST-03 Maritimes (EE 7),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728" spans="1:3" ht="315" x14ac:dyDescent="0.25">
      <c r="A728" s="61" t="str">
        <f>'5. Données salariales brutes'!A728</f>
        <v>GL-AMW-9</v>
      </c>
      <c r="B728" s="130" t="str" cm="1">
        <f t="array" ref="B728">_xlfn.TEXTJOIN(", ", TRUE, _xlfn._xlws.FILTER('5. Données salariales brutes'!$A$2:$A$1297, ('5. Données salariales brutes'!$C$2:$C$1297 &lt; '5. Données salariales brutes'!D728) * ('5. Données salariales brutes'!$C$2:$C$1297 &gt;= '5. Données salariales brutes'!C728) * ('5. Données salariales brutes'!$A$2:$A$1297 &lt;&gt; '5. Données salariales brutes'!A728), "No matches"))</f>
        <v>AS-02, CM-07, CO-DEV/PER, CR-06, DA-CON-6, ED-EST-01 (EE 6),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728" s="129" t="str" cm="1">
        <f t="array" ref="C728">_xlfn.TEXTJOIN(", ",TRUE,_xlfn._xlws.FILTER('5. Données salariales brutes'!$A$2:$A$1297,('5. Données salariales brutes'!$C$2:$C$1297 &gt;'5. Données salariales brutes'!E728)*('5. Données salariales brutes'!$C$2:$C$1297 &lt;'5. Données salariales brutes'!C728),"No matches"))</f>
        <v>AR-01, AS-01, CM-06, DA-CON-5, DA-PRO-5, DD-04, EC-01, ED-EST-01 (EE 4), ED-EST-01 (EE 5), ED-EST-02 (EE 3) , ED-EST-02 (EE 4),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3), ED-LAT-03 (EE 4), ED-LAT-04 (EE 2), GL-AMW-8, GL-ELE -10, GL-GHW-5, GL-GHW-6, GL-INM-9, GL-MAM-00, GL-MAM-6, GL-MAM-7, GL-MAN-7, GL-MDO-8, GL-MDO-9, GL-MOC-7, GL-MOC-8, GL-MST-10, GL-PCF-00, GL-PCF-6,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729" spans="1:3" ht="300" x14ac:dyDescent="0.25">
      <c r="A729" s="61" t="str">
        <f>'5. Données salariales brutes'!A729</f>
        <v>GL-AMW-10</v>
      </c>
      <c r="B729" s="130" t="str" cm="1">
        <f t="array" ref="B729">_xlfn.TEXTJOIN(", ", TRUE, _xlfn._xlws.FILTER('5. Données salariales brutes'!$A$2:$A$1297, ('5. Données salariales brutes'!$C$2:$C$1297 &lt; '5. Données salariales brutes'!D729) * ('5. Données salariales brutes'!$C$2:$C$1297 &gt;= '5. Données salariales brutes'!C729) * ('5. Données salariales brutes'!$A$2:$A$1297 &lt;&gt; '5. Données salariales brutes'!A729), "No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c r="C729" s="129" t="str" cm="1">
        <f t="array" ref="C729">_xlfn.TEXTJOIN(", ",TRUE,_xlfn._xlws.FILTER('5. Données salariales brutes'!$A$2:$A$1297,('5. Données salariales brutes'!$C$2:$C$1297 &gt;'5. Données salariales brutes'!E729)*('5. Données salariales brutes'!$C$2:$C$1297 &lt;'5. Données salariales brutes'!C729),"No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4), ED-LAT-03 (EE 5), ED-LAT-04 (EE 3), EG-02, EL-02, EN-ENG-01, GL-AIM-9, GL-AMW-9, GL-ELE -11, GL-GHW-6, GL-GHW-7, GL-INM-9,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row>
    <row r="730" spans="1:3" ht="285" x14ac:dyDescent="0.25">
      <c r="A730" s="61" t="str">
        <f>'5. Données salariales brutes'!A730</f>
        <v>GL-AMW-11</v>
      </c>
      <c r="B730" s="130" t="str" cm="1">
        <f t="array" ref="B730">_xlfn.TEXTJOIN(", ", TRUE, _xlfn._xlws.FILTER('5. Données salariales brutes'!$A$2:$A$1297, ('5. Données salariales brutes'!$C$2:$C$1297 &lt; '5. Données salariales brutes'!D730) * ('5. Données salariales brutes'!$C$2:$C$1297 &gt;= '5. Données salariales brutes'!C730) * ('5. Données salariales brutes'!$A$2:$A$1297 &lt;&gt; '5. Données salariales brutes'!A730),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FB-1, GL-AIM-11, GL-AIM-12, GL-AMW-12, GL-COI-9,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730" s="129" t="str" cm="1">
        <f t="array" ref="C730">_xlfn.TEXTJOIN(", ",TRUE,_xlfn._xlws.FILTER('5. Données salariales brutes'!$A$2:$A$1297,('5. Données salariales brutes'!$C$2:$C$1297 &gt;'5. Données salariales brutes'!E730)*('5. Données salariales brutes'!$C$2:$C$1297 &lt;'5. Données salariales brutes'!C730),"No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GL-EIM-00, GL-ELE -12, GL-GHW-7, GL-GHW-8, GL-INM-10, GL-INM-11, GL-MAM-8, GL-MAM-9, GL-MAN-9, GL-MDO-10, GL-MDO-11, GL-MOC-9, GL-MOC-10, GL-MST-12, GL-PCF-7, GL-PIP-00, GL-PRW-9, GL-VHE-00, GL-WOW-9, GS-07, GS-08, GT-03, HS-HDO-06, HS-PHS-06, IS-02 , OM-02, PI-03-CGC, PM-02 ,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731" spans="1:3" ht="315" x14ac:dyDescent="0.25">
      <c r="A731" s="61" t="str">
        <f>'5. Données salariales brutes'!A731</f>
        <v>GL-AMW-12</v>
      </c>
      <c r="B731" s="130" t="str" cm="1">
        <f t="array" ref="B731">_xlfn.TEXTJOIN(", ", TRUE, _xlfn._xlws.FILTER('5. Données salariales brutes'!$A$2:$A$1297, ('5. Données salariales brutes'!$C$2:$C$1297 &lt; '5. Données salariales brutes'!D731) * ('5. Données salariales brutes'!$C$2:$C$1297 &gt;= '5. Données salariales brutes'!C731) * ('5. Données salariales brutes'!$A$2:$A$1297 &lt;&gt; '5. Données salariales brutes'!A731),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4), ED-EST-04 Manitoba (EE 5), ED-EST-05 Manitoba (EE 3),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GL-AMW-13, GL-COI-10, GL-EIM-10, GL-GHW-10,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731" s="129" t="str" cm="1">
        <f t="array" ref="C731">_xlfn.TEXTJOIN(", ",TRUE,_xlfn._xlws.FILTER('5. Données salariales brutes'!$A$2:$A$1297,('5. Données salariales brutes'!$C$2:$C$1297 &gt;'5. Données salariales brutes'!E731)*('5. Données salariales brutes'!$C$2:$C$1297 &lt;'5. Données salariales brutes'!C731),"No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ED-EST-06 Ontario (EE 3), ED-EST-04 Manitoba (EE 3), ED-EST-04 Manitoba (EE 4), ED-EST-05 Manitoba (EE 2), ED-EST-06 Manitoba (EE 1), ED-EST-04 Saskatchewan (EE 4),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4), SR-W (Groupe salarial 9) APC-8, SR-W (Groupe salarial 9) APD-10, ST-COR-2, TI-04, WP-02</v>
      </c>
    </row>
    <row r="732" spans="1:3" ht="300" x14ac:dyDescent="0.25">
      <c r="A732" s="61" t="str">
        <f>'5. Données salariales brutes'!A732</f>
        <v>GL-AMW-13</v>
      </c>
      <c r="B732" s="130" t="str" cm="1">
        <f t="array" ref="B732">_xlfn.TEXTJOIN(", ", TRUE, _xlfn._xlws.FILTER('5. Données salariales brutes'!$A$2:$A$1297, ('5. Données salariales brutes'!$C$2:$C$1297 &lt; '5. Données salariales brutes'!D732) * ('5. Données salariales brutes'!$C$2:$C$1297 &gt;= '5. Données salariales brutes'!C732) * ('5. Données salariales brutes'!$A$2:$A$1297 &lt;&gt; '5. Données salariales brutes'!A732), "No matches"))</f>
        <v>AG-01, AI-01, AS-04, BI-01, CH-01, CR-07, DA-CON-7, DA-PRO-7, DS-2, EC-03, ED-EST-02 (EE 8), ED-EST-02 (EE 9), ED-EST-03 (EE 5), ED-EST-03 (EE 6), ED-EST-04 (EE 3),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ED-EST-05 Colombie-Britannique (EE 5), ED-EST-05 Colombie-Britannique (EE 6), ED-EST-06 Colombie-Britannique (EE 4), ED-LAT-02 (EE 11), ED-LAT-02 (EE 12), ED-LAT-03 (EE 10), ED-LAT-03 (EE 11), ED-LAT-04 (EE 8), FB-2, GL-AIM-13, GL-AIM-14,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c r="C732" s="129" t="str" cm="1">
        <f t="array" ref="C732">_xlfn.TEXTJOIN(", ",TRUE,_xlfn._xlws.FILTER('5. Données salariales brutes'!$A$2:$A$1297,('5. Données salariales brutes'!$C$2:$C$1297 &gt;'5. Données salariales brutes'!E732)*('5. Données salariales brutes'!$C$2:$C$1297 &lt;'5. Données salariales brutes'!C732),"No matches"))</f>
        <v>AS-03, DD-06, DS-1, EC-02, ED-EST-01 (EE 7) , ED-EST-01 (EE 8), ED-EST-02 (EE 6) , ED-EST-02 (EE 7) , ED-EST-03 (EE 4), ED-EST-04 (EE 2), ED-EST-05 (EE 1),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733" spans="1:3" ht="285" x14ac:dyDescent="0.25">
      <c r="A733" s="61" t="str">
        <f>'5. Données salariales brutes'!A733</f>
        <v>GL-AMW-14</v>
      </c>
      <c r="B733" s="130" t="str" cm="1">
        <f t="array" ref="B733">_xlfn.TEXTJOIN(", ", TRUE, _xlfn._xlws.FILTER('5. Données salariales brutes'!$A$2:$A$1297, ('5. Données salariales brutes'!$C$2:$C$1297 &lt; '5. Données salariales brutes'!D733) * ('5. Données salariales brutes'!$C$2:$C$1297 &gt;= '5. Données salariales brutes'!C733) * ('5. Données salariales brutes'!$A$2:$A$1297 &lt;&gt; '5. Données salariales brutes'!A733), "No matches"))</f>
        <v>AI-01, CO-01, DA-CON-8, DA-PRO-7, DD-07, DS-2, EC-03, ED-EST-02 (EE 9), ED-EST-03 (EE 6), ED-EST-03 (EE 7), ED-EST-04 (EE 4), ED-EST-05 (EE 2), ED-EST-06 (EE 1), ED-EST-04 Maritimes (EE 10),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GL-COI-12, GL-EIM-11, GL-EIM-12, GL-MAM-13, GL-MAN-13, GL-MAN-14, GL-MOC-14, GL-PCF-11, GL-PCF-12, GL-PIP-12, GL-PRW-13, GL-PRW-14, GL-SMW-10, GL-VHE-11, GL-VHE-12, GL-WOW-13, GL-WOW-14, GS-10, HP-04, HS-HDO-09, IT-01, LS-01, LS-02, OM-03, PE-02, PG-03, PO-IMA-02, PO-LES-TO-02, PO-LES-IM-02, PO-TCO-02, PR(S)-02, RO-03, SC-7 (utilisation de matériel et métier spécialisés), SG-PAT-02, SG-SRE-02, SO-MAO-02, SR-E (APA), SR-E (APB), SR-W (Groupe salarial 7), SR-W (Groupe salarial 8), SW-SCW-02, TI-05, UT-1, WP-03</v>
      </c>
      <c r="C733" s="129" t="str" cm="1">
        <f t="array" ref="C733">_xlfn.TEXTJOIN(", ",TRUE,_xlfn._xlws.FILTER('5. Données salariales brutes'!$A$2:$A$1297,('5. Données salariales brutes'!$C$2:$C$1297 &gt;'5. Données salariales brutes'!E733)*('5. Données salariales brutes'!$C$2:$C$1297 &lt;'5. Données salariales brutes'!C733),"No matches"))</f>
        <v>AG-01, AS-04, BI-01, CH-01, CR-07, DA-CON-7, DD-06, ED-EST-01 (EE 8), ED-EST-02 (EE 7) , ED-EST-02 (EE 8), ED-EST-03 (EE 5), ED-EST-04 (EE 2), ED-EST-04 (EE 3), ED-EST-05 (EE 1), ED-EST-04 Maritimes (EE 9), ED-EST-05 Maritimes (EE 6), ED-EST-05 Maritimes (EE 7), ED-EST-06 Maritimes (EE 5), ED-EST-03 Québec (EE 11), ED-EST-04 Québec (EE 10), ED-EST-04 Québec (EE 11), ED-EST-05 Québec (EE 8), ED-EST-05 Québec (EE 9), ED-EST-06 Québec (EE 6), ED-EST-06 Québec (EE 7), ED-EST-03 Ontario (EE 9),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(utilisation de matériel et métier spécialisés), SC-6 (utilisation de matériel et métier spécialisés), SO-FLP-01, SO-MAO-01, SR-E (Groupe salarial 3 MDO-4), SR-W (Groupe salarial 5), SR-W (Groupe salarial 6), SW-SCW-01, SW-CHA-01</v>
      </c>
    </row>
    <row r="734" spans="1:3" ht="315" x14ac:dyDescent="0.25">
      <c r="A734" s="61" t="str">
        <f>'5. Données salariales brutes'!A734</f>
        <v>GL-COI-00</v>
      </c>
      <c r="B734" s="130" t="str" cm="1">
        <f t="array" ref="B734">_xlfn.TEXTJOIN(", ", TRUE, _xlfn._xlws.FILTER('5. Données salariales brutes'!$A$2:$A$1297, ('5. Données salariales brutes'!$C$2:$C$1297 &lt; '5. Données salariales brutes'!D734) * ('5. Données salariales brutes'!$C$2:$C$1297 &gt;= '5. Données salariales brutes'!C734) * ('5. Données salariales brutes'!$A$2:$A$1297 &lt;&gt; '5. Données salariales brutes'!A734),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GL-COI-9, GL-EIM-00, GL-EIM-9, GL-ELE -13, GL-ELE -14, GL-GHW-8, GL-INM-12, GL-MAM-9, GL-MAM-10, GL-MAN-9,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734" s="129" t="str" cm="1">
        <f t="array" ref="C734">_xlfn.TEXTJOIN(", ",TRUE,_xlfn._xlws.FILTER('5. Données salariales brutes'!$A$2:$A$1297,('5. Données salariales brutes'!$C$2:$C$1297 &gt;'5. Données salariales brutes'!E734)*('5. Données salariales brutes'!$C$2:$C$1297 &lt;'5. Données salariales brutes'!C734),"No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735" spans="1:3" ht="315" x14ac:dyDescent="0.25">
      <c r="A735" s="61" t="str">
        <f>'5. Données salariales brutes'!A735</f>
        <v>GL-COI-9</v>
      </c>
      <c r="B735" s="130" t="str" cm="1">
        <f t="array" ref="B735">_xlfn.TEXTJOIN(", ", TRUE, _xlfn._xlws.FILTER('5. Données salariales brutes'!$A$2:$A$1297, ('5. Données salariales brutes'!$C$2:$C$1297 &lt; '5. Données salariales brutes'!D735) * ('5. Données salariales brutes'!$C$2:$C$1297 &gt;= '5. Données salariales brutes'!C735) * ('5. Données salariales brutes'!$A$2:$A$1297 &lt;&gt; '5. Données salariales brutes'!A735), "No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GL-MOC-11, GL-MOC-12, GL-MST-14, GL-PCF-9, GL-PCF-10, GL-PIP-10, GL-PRW-11, GL-SMW-8, GL-VHE-9, GL-WOW-11, GT-04, HR-01, HS-HDO-08, LI-9, MA-02, PS-1, SC-5 (utilisation de matériel et métier spécialisés), SC-6 (utilisation de matériel et métier spécialisés), SO-MAO-01, SR-E (Groupe salarial 3 MDO-4), SR-W (Groupe salarial 4), SR-W (Groupe salarial 5), SR-W (Groupe salarial 6), SW-SCW-01, SW-CHA-01</v>
      </c>
      <c r="C735" s="129" t="str" cm="1">
        <f t="array" ref="C735">_xlfn.TEXTJOIN(", ",TRUE,_xlfn._xlws.FILTER('5. Données salariales brutes'!$A$2:$A$1297,('5. Données salariales brutes'!$C$2:$C$1297 &gt;'5. Données salariales brutes'!E735)*('5. Données salariales brutes'!$C$2:$C$1297 &lt;'5. Données salariales brutes'!C735),"No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GL-EIM-00, GL-EIM-9, GL-ELE -12, GL-ELE -13, GL-GHW-8, GL-INM-11, GL-INM-12, GL-MAM-9, GL-MAM-10, GL-MAN-9, GL-MAN-10, GL-MDO-11, GL-MOC-10, GL-MST-12, GL-MST-13, GL-PCF-8, GL-PIP-9,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736" spans="1:3" ht="315" x14ac:dyDescent="0.25">
      <c r="A736" s="61" t="str">
        <f>'5. Données salariales brutes'!A736</f>
        <v>GL-COI-10</v>
      </c>
      <c r="B736" s="130" t="str" cm="1">
        <f t="array" ref="B736">_xlfn.TEXTJOIN(", ", TRUE, _xlfn._xlws.FILTER('5. Données salariales brutes'!$A$2:$A$1297, ('5. Données salariales brutes'!$C$2:$C$1297 &lt; '5. Données salariales brutes'!D736) * ('5. Données salariales brutes'!$C$2:$C$1297 &gt;= '5. Données salariales brutes'!C736) * ('5. Données salariales brutes'!$A$2:$A$1297 &lt;&gt; '5. Données salariales brutes'!A736), "No matches"))</f>
        <v>AG-01, AI-01, AS-04, BI-01, CH-01, CR-07, DA-CON-7, DA-PRO-7, DD-06,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GL-COI-11, GL-EIM-10, GL-EIM-11, GL-GHW-12, GL-INM-14, GL-MAM-12, GL-MAN-12, GL-MAN-13, GL-MDO-13, GL-MDO-14,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c r="C736" s="129" t="str" cm="1">
        <f t="array" ref="C736">_xlfn.TEXTJOIN(", ",TRUE,_xlfn._xlws.FILTER('5. Données salariales brutes'!$A$2:$A$1297,('5. Données salariales brutes'!$C$2:$C$1297 &gt;'5. Données salariales brutes'!E736)*('5. Données salariales brutes'!$C$2:$C$1297 &lt;'5. Données salariales brutes'!C736),"No matches"))</f>
        <v>AS-03, DA-PRO-6,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GL-AMW-12, GL-COI-9, GL-EIM-9, GL-ELE -13, GL-ELE -14, GL-GHW-10, GL-GHW-11, GL-INM-12, GL-INM-13, GL-MAM-10, GL-MAM-11, GL-MAN-10, GL-MAN-11, GL-MDO-12, GL-MOC-11, GL-MOC-12,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737" spans="1:3" ht="300" x14ac:dyDescent="0.25">
      <c r="A737" s="61" t="str">
        <f>'5. Données salariales brutes'!A737</f>
        <v>GL-COI-11</v>
      </c>
      <c r="B737" s="130" t="str" cm="1">
        <f t="array" ref="B737">_xlfn.TEXTJOIN(", ", TRUE, _xlfn._xlws.FILTER('5. Données salariales brutes'!$A$2:$A$1297, ('5. Données salariales brutes'!$C$2:$C$1297 &lt; '5. Données salariales brutes'!D737) * ('5. Données salariales brutes'!$C$2:$C$1297 &gt;= '5. Données salariales brutes'!C737) * ('5. Données salariales brutes'!$A$2:$A$1297 &lt;&gt; '5. Données salariales brutes'!A737),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11), ED-LAT-03 (EE 12), ED-LAT-04 (EE 8), ED-LAT-04 (EE 9), EG-04, EL-04, EN-SUR-01, FB-2, GL-AIM-14, GL-AMW-14,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737" s="129" t="str" cm="1">
        <f t="array" ref="C737">_xlfn.TEXTJOIN(", ",TRUE,_xlfn._xlws.FILTER('5. Données salariales brutes'!$A$2:$A$1297,('5. Données salariales brutes'!$C$2:$C$1297 &gt;'5. Données salariales brutes'!E737)*('5. Données salariales brutes'!$C$2:$C$1297 &lt;'5. Données salariales brutes'!C737),"No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ED-LAT-03 (EE 10), ED-LAT-04 (EE 7), EG-03, EL-03, EU-LAI-1, FB-1, GL-AIM-12, GL-AIM-13, GL-AMW-12, GL-AMW-13, GL-COI-10, GL-EIM-10, GL-GHW-10,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4), SR-W (Groupe salarial 5), SR-W (Groupe salarial 6), SW-SCW-01, SW-CHA-01</v>
      </c>
    </row>
    <row r="738" spans="1:3" ht="300" x14ac:dyDescent="0.25">
      <c r="A738" s="61" t="str">
        <f>'5. Données salariales brutes'!A738</f>
        <v>GL-COI-12</v>
      </c>
      <c r="B738" s="130" t="str" cm="1">
        <f t="array" ref="B738">_xlfn.TEXTJOIN(", ", TRUE, _xlfn._xlws.FILTER('5. Données salariales brutes'!$A$2:$A$1297, ('5. Données salariales brutes'!$C$2:$C$1297 &lt; '5. Données salariales brutes'!D738) * ('5. Données salariales brutes'!$C$2:$C$1297 &gt;= '5. Données salariales brutes'!C738) * ('5. Données salariales brutes'!$A$2:$A$1297 &lt;&gt; '5. Données salariales brutes'!A738),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GL-VHE-12, GL-VHE-13, GL-WOW-14, GS-10, GS-11, HP-04, HR-02, HS-HDO-09, HS-HDO-10, HS-PHS-09, LS-02, MT-02, NU-CHN-1, NU-HOS-1, PI-05-CGC, RO-04, SE-RES-1, SG-PAT-02, SO-FLP-02, SO-MAO-02, SO-RAD-01, SR-E (Groupe salarial 4 MDO-5), SR-W (Groupe salarial 8), SR-W (Groupe salarial 11), SW-SCW-02, SW-CHA-02, UT-1</v>
      </c>
      <c r="C738" s="129" t="str" cm="1">
        <f t="array" ref="C738">_xlfn.TEXTJOIN(", ",TRUE,_xlfn._xlws.FILTER('5. Données salariales brutes'!$A$2:$A$1297,('5. Données salariales brutes'!$C$2:$C$1297 &gt;'5. Données salariales brutes'!E738)*('5. Données salariales brutes'!$C$2:$C$1297 &lt;'5. Données salariales brutes'!C738),"No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FB-2, GL-AIM-13, GL-AIM-14, GL-AMW-14, GL-COI-11,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PS-1, PR(S)-02, RO-03, SC-6 (utilisation de matériel et métier spécialisés), SC-7 (utilisation de matériel et métier spécialisés), SG-SRE-02, SO-FLP-01, SR-E (Groupe salarial 3 MDO-4), SR-E (APA), SR-E (APB), SR-W (Groupe salarial 7), SW-SCW-01, TI-05, WP-03</v>
      </c>
    </row>
    <row r="739" spans="1:3" ht="270" x14ac:dyDescent="0.25">
      <c r="A739" s="61" t="str">
        <f>'5. Données salariales brutes'!A739</f>
        <v>GL-COI-13</v>
      </c>
      <c r="B739" s="130" t="str" cm="1">
        <f t="array" ref="B739">_xlfn.TEXTJOIN(", ", TRUE, _xlfn._xlws.FILTER('5. Données salariales brutes'!$A$2:$A$1297, ('5. Données salariales brutes'!$C$2:$C$1297 &lt; '5. Données salariales brutes'!D739) * ('5. Données salariales brutes'!$C$2:$C$1297 &gt;= '5. Données salariales brutes'!C739) * ('5. Données salariales brutes'!$A$2:$A$1297 &lt;&gt; '5. Données salariales brutes'!A739), "No matches"))</f>
        <v>AR-02, CT-FIN-01 , CX-1, DD-08, EC-04,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GL-COI-14, GL-EIM-13, GL-EIM-14, GL-PCF-13, GL-PCF-14, GL-PIP-13, GL-PIP-14, GL-SMW-12, GL-VHE-13, GL-VHE-14, GS-11, GS-12, GT-05, HP-05, HR-02, HS-HDO-10, HS-PHS-09, MA-03, MT-02, NU-CHN-1, NU-HOS-1, PI-05-CGC, PO-IMA-03, PO-LES-TO-03, PO-LES-IM-03, PO-TCO-03, RO-04, SO-FLP-02, SO-MAO-03, SO-RAD-02, SR-E (Groupe salarial 4 MDO-5), SR-E (Groupe salarial 5), SR-W (Groupe salarial 11), SW-CHA-02, TI-05 Aviation, TR-02</v>
      </c>
      <c r="C739" s="129" t="str" cm="1">
        <f t="array" ref="C739">_xlfn.TEXTJOIN(", ",TRUE,_xlfn._xlws.FILTER('5. Données salariales brutes'!$A$2:$A$1297,('5. Données salariales brutes'!$C$2:$C$1297 &gt;'5. Données salariales brutes'!E739)*('5. Données salariales brutes'!$C$2:$C$1297 &lt;'5. Données salariales brutes'!C739),"No matches"))</f>
        <v>AI-01, CO-01, CT-EAV-01 , CT-IAU-01 , DA-CON-8, DA-PRO-7, DD-07, DS-2, EC-03, ED-EDS-01,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ED-EST-05 Colombie-Britannique (EE 7),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740" spans="1:3" ht="240" x14ac:dyDescent="0.25">
      <c r="A740" s="61" t="str">
        <f>'5. Données salariales brutes'!A740</f>
        <v>GL-COI-14</v>
      </c>
      <c r="B740" s="130" t="str" cm="1">
        <f t="array" ref="B740">_xlfn.TEXTJOIN(", ", TRUE, _xlfn._xlws.FILTER('5. Données salariales brutes'!$A$2:$A$1297, ('5. Données salariales brutes'!$C$2:$C$1297 &lt; '5. Données salariales brutes'!D740) * ('5. Données salariales brutes'!$C$2:$C$1297 &gt;= '5. Données salariales brutes'!C740) * ('5. Données salariales brutes'!$A$2:$A$1297 &lt;&gt; '5. Données salariales brutes'!A740), "No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GL-EIM-14, GL-PCF-14, GL-SMW-13, GL-VHE-14, GS-12, GS-13, HP-05, HS-PHS-10, MA-03, ND-HME-1, PC-02, PE-03, PR(S)-03, SO-FLP-03, SO-MAO-04, SO-RAD-02, SR-E (Groupe salarial 5), SR-E (Groupe salarial 6), SW-SCW-03, TI-06, TI-05 Aviation, TR-02</v>
      </c>
      <c r="C740" s="129" t="str" cm="1">
        <f t="array" ref="C740">_xlfn.TEXTJOIN(", ",TRUE,_xlfn._xlws.FILTER('5. Données salariales brutes'!$A$2:$A$1297,('5. Données salariales brutes'!$C$2:$C$1297 &gt;'5. Données salariales brutes'!E740)*('5. Données salariales brutes'!$C$2:$C$1297 &lt;'5. Données salariales brutes'!C740),"No matches"))</f>
        <v>AR-02, CO-01, CT-FIN-01 , CT-EAV-01 , CT-IAU-01 , DA-CON-8, DD-07, DD-08,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GL-PIP-14, GL-PRW-14, GL-SMW-11, GL-SMW-12, GL-VHE-12, GL-VHE-13, GL-WOW-14, GS-10, GS-11, GT-05, HR-02, HS-HDO-09, HS-HDO-10, HS-PHS-09, LS-02, MT-02, NU-CHN-1, NU-HOS-1, PI-05-CGC, PO-IMA-03, PO-LES-TO-03, PO-LES-IM-03, PO-TCO-03, RO-04, SE-RES-1, SG-PAT-02, SO-FLP-02, SO-MAO-02, SO-MAO-03, SO-RAD-01, SR-E (Groupe salarial 4 MDO-5), SR-W (Groupe salarial 8), SR-W (Groupe salarial 11), SW-SCW-02, SW-CHA-02, UT-1</v>
      </c>
    </row>
    <row r="741" spans="1:3" ht="300" x14ac:dyDescent="0.25">
      <c r="A741" s="61" t="str">
        <f>'5. Données salariales brutes'!A741</f>
        <v>GL-EIM-00</v>
      </c>
      <c r="B741" s="130" t="str" cm="1">
        <f t="array" ref="B741">_xlfn.TEXTJOIN(", ", TRUE, _xlfn._xlws.FILTER('5. Données salariales brutes'!$A$2:$A$1297, ('5. Données salariales brutes'!$C$2:$C$1297 &lt; '5. Données salariales brutes'!D741) * ('5. Données salariales brutes'!$C$2:$C$1297 &gt;= '5. Données salariales brutes'!C741) * ('5. Données salariales brutes'!$A$2:$A$1297 &lt;&gt; '5. Données salariales brutes'!A741),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FB-1, GL-AIM-11, GL-AIM-12, GL-AMW-11, GL-AMW-12, GL-COI-9,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741" s="129" t="str" cm="1">
        <f t="array" ref="C741">_xlfn.TEXTJOIN(", ",TRUE,_xlfn._xlws.FILTER('5. Données salariales brutes'!$A$2:$A$1297,('5. Données salariales brutes'!$C$2:$C$1297 &gt;'5. Données salariales brutes'!E741)*('5. Données salariales brutes'!$C$2:$C$1297 &lt;'5. Données salariales brutes'!C741),"No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GL-MDO-11, GL-MOC-9, GL-MOC-10, GL-MST-12, GL-PCF-7, GL-PIP-00, GL-PRW-8, GL-PRW-9, GL-VHE-00, GL-WOW-9, GS-07, GS-08, GT-03, HS-HDO-06, HS-PHS-06, IS-02 , MT-01, OM-02, PI-03-CGC, PM-02 ,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742" spans="1:3" ht="315" x14ac:dyDescent="0.25">
      <c r="A742" s="61" t="str">
        <f>'5. Données salariales brutes'!A742</f>
        <v>GL-EIM-9</v>
      </c>
      <c r="B742" s="130" t="str" cm="1">
        <f t="array" ref="B742">_xlfn.TEXTJOIN(", ", TRUE, _xlfn._xlws.FILTER('5. Données salariales brutes'!$A$2:$A$1297, ('5. Données salariales brutes'!$C$2:$C$1297 &lt; '5. Données salariales brutes'!D742) * ('5. Données salariales brutes'!$C$2:$C$1297 &gt;= '5. Données salariales brutes'!C742) * ('5. Données salariales brutes'!$A$2:$A$1297 &lt;&gt; '5. Données salariales brutes'!A742),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GL-ELE -14, GL-GHW-10, GL-GHW-11, GL-INM-13, GL-INM-14, GL-MAM-10, GL-MAM-11, GL-MAN-11, GL-MDO-12, GL-MDO-13, GL-MOC-11, GL-MOC-12, GL-MST-14, GL-PCF-9, GL-PIP-9, GL-PIP-10, GL-PRW-11, GL-SMW-8, GL-VHE-9, GL-WOW-11, HR-01, HS-HDO-08, MA-02, PS-1, SC-5 (utilisation de matériel et métier spécialisés), SG-PAT-01, SO-MAO-01, SR-E (Groupe salarial 2 ELE-2), SR-W (Groupe salarial 4), SR-W (Groupe salarial 5), SR-W (Groupe salarial 6), SR-W (Groupe salarial 9) APC-8, SW-SCW-01, SW-CHA-01</v>
      </c>
      <c r="C742" s="129" t="str" cm="1">
        <f t="array" ref="C742">_xlfn.TEXTJOIN(", ",TRUE,_xlfn._xlws.FILTER('5. Données salariales brutes'!$A$2:$A$1297,('5. Données salariales brutes'!$C$2:$C$1297 &gt;'5. Données salariales brutes'!E742)*('5. Données salariales brutes'!$C$2:$C$1297 &lt;'5. Données salariales brutes'!C742),"No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SR-W (Groupe salarial 9) APD-10, ST-COR-2, TI-04, WP-02</v>
      </c>
    </row>
    <row r="743" spans="1:3" ht="285" x14ac:dyDescent="0.25">
      <c r="A743" s="61" t="str">
        <f>'5. Données salariales brutes'!A743</f>
        <v>GL-EIM-10</v>
      </c>
      <c r="B743" s="130" t="str" cm="1">
        <f t="array" ref="B743">_xlfn.TEXTJOIN(", ", TRUE, _xlfn._xlws.FILTER('5. Données salariales brutes'!$A$2:$A$1297, ('5. Données salariales brutes'!$C$2:$C$1297 &lt; '5. Données salariales brutes'!D743) * ('5. Données salariales brutes'!$C$2:$C$1297 &gt;= '5. Données salariales brutes'!C743) * ('5. Données salariales brutes'!$A$2:$A$1297 &lt;&gt; '5. Données salariales brutes'!A743), "No matches"))</f>
        <v>AI-01, AS-04, DA-CON-7, DA-PRO-7, DS-2, EC-03, ED-EST-02 (EE 8), ED-EST-02 (EE 9), ED-EST-03 (EE 6), ED-EST-04 (EE 3), ED-EST-04 (EE 4), ED-EST-05 (EE 2), ED-EST-06 (EE 1), ED-EST-04 Maritimes (EE 10), ED-EST-05 Maritimes (EE 7), ED-EST-05 Maritimes (EE 8), ED-EST-06 Maritimes (EE 6), ED-EST-04 Québec (EE 12), ED-EST-05 Québec (EE 9),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GL-MAN-12,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TI-05, WP-03</v>
      </c>
      <c r="C743" s="129" t="str" cm="1">
        <f t="array" ref="C743">_xlfn.TEXTJOIN(", ",TRUE,_xlfn._xlws.FILTER('5. Données salariales brutes'!$A$2:$A$1297,('5. Données salariales brutes'!$C$2:$C$1297 &gt;'5. Données salariales brutes'!E743)*('5. Données salariales brutes'!$C$2:$C$1297 &lt;'5. Données salariales brutes'!C743),"No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GL-ELE -14, GL-GHW-10, GL-GHW-11, GL-INM-13, GL-INM-14, GL-MAM-10, GL-MAM-11, GL-MAN-11, GL-MDO-12, GL-MDO-13, GL-MOC-11, GL-MOC-12, GL-MST-14, GL-PCF-9, GL-PCF-10, GL-PIP-9, GL-PIP-10, GL-PRW-11, GL-SMW-8, GL-VHE-9, GL-WOW-11, GT-04, HR-01, HS-HDO-08, LI-9, MA-02, PS-1, SC-5 (utilisation de matériel et métier spécialisés), SC-6 (utilisation de matériel et métier spécialisés), SG-PAT-01, SO-MAO-01, SR-E (Groupe salarial 2 ELE-2), SR-E (Groupe salarial 3 MDO-4), SR-W (Groupe salarial 4), SR-W (Groupe salarial 5), SR-W (Groupe salarial 6), SW-SCW-01, SW-CHA-01</v>
      </c>
    </row>
    <row r="744" spans="1:3" ht="285" x14ac:dyDescent="0.25">
      <c r="A744" s="61" t="str">
        <f>'5. Données salariales brutes'!A744</f>
        <v>GL-EIM-11</v>
      </c>
      <c r="B744" s="130" t="str" cm="1">
        <f t="array" ref="B744">_xlfn.TEXTJOIN(", ", TRUE, _xlfn._xlws.FILTER('5. Données salariales brutes'!$A$2:$A$1297, ('5. Données salariales brutes'!$C$2:$C$1297 &lt; '5. Données salariales brutes'!D744) * ('5. Données salariales brutes'!$C$2:$C$1297 &gt;= '5. Données salariales brutes'!C744) * ('5. Données salariales brutes'!$A$2:$A$1297 &lt;&gt; '5. Données salariales brutes'!A744),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GL-MAN-13, GL-MAN-14, GL-MOC-14, GL-PCF-12, GL-PIP-12, GL-PIP-13, GL-PRW-13, GL-PRW-14, GL-SMW-10, GL-SMW-11, GL-VHE-11, GL-VHE-12, GL-WOW-14, GS-10, HP-04, HR-02, HS-HDO-09, IT-01, LS-01, LS-02, MT-02, OM-03, PE-02, PG-03, PR(S)-02, SC-7 (utilisation de matériel et métier spécialisés), SE-RES-1, SG-PAT-02, SG-SRE-02, SO-FLP-02, SO-MAO-02, SO-RAD-01, SR-W (Groupe salarial 8), SW-SCW-02, TI-05, UT-1, WP-03</v>
      </c>
      <c r="C744" s="129" t="str" cm="1">
        <f t="array" ref="C744">_xlfn.TEXTJOIN(", ",TRUE,_xlfn._xlws.FILTER('5. Données salariales brutes'!$A$2:$A$1297,('5. Données salariales brutes'!$C$2:$C$1297 &gt;'5. Données salariales brutes'!E744)*('5. Données salariales brutes'!$C$2:$C$1297 &lt;'5. Données salariales brutes'!C744),"No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745" spans="1:3" ht="255" x14ac:dyDescent="0.25">
      <c r="A745" s="61" t="str">
        <f>'5. Données salariales brutes'!A745</f>
        <v>GL-EIM-12</v>
      </c>
      <c r="B745" s="130" t="str" cm="1">
        <f t="array" ref="B745">_xlfn.TEXTJOIN(", ", TRUE, _xlfn._xlws.FILTER('5. Données salariales brutes'!$A$2:$A$1297, ('5. Données salariales brutes'!$C$2:$C$1297 &lt; '5. Données salariales brutes'!D745) * ('5. Données salariales brutes'!$C$2:$C$1297 &gt;= '5. Données salariales brutes'!C745) * ('5. Données salariales brutes'!$A$2:$A$1297 &lt;&gt; '5. Données salariales brutes'!A745),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GL-VHE-12, GL-VHE-13, GS-11, GT-05, HP-05, HR-02, HS-HDO-10, HS-PHS-09, LS-02, MT-02, NU-CHN-1, NU-HOS-1, PI-05-CGC, PO-IMA-03, PO-LES-TO-03, PO-LES-IM-03, PO-TCO-03, RO-04, SE-RES-1, SO-FLP-02, SO-MAO-03, SO-RAD-01, SR-E (Groupe salarial 4 MDO-5), SR-W (Groupe salarial 8), SR-W (Groupe salarial 11), SW-CHA-02, TR-02, UT-1</v>
      </c>
      <c r="C745" s="129" t="str" cm="1">
        <f t="array" ref="C745">_xlfn.TEXTJOIN(", ",TRUE,_xlfn._xlws.FILTER('5. Données salariales brutes'!$A$2:$A$1297,('5. Données salariales brutes'!$C$2:$C$1297 &gt;'5. Données salariales brutes'!E745)*('5. Données salariales brutes'!$C$2:$C$1297 &lt;'5. Données salariales brutes'!C745),"No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GL-MAM-12, GL-MAM-13, GL-MAN-13, GL-MAN-14, GL-MDO-14, GL-MOC-13,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row>
    <row r="746" spans="1:3" ht="255" x14ac:dyDescent="0.25">
      <c r="A746" s="61" t="str">
        <f>'5. Données salariales brutes'!A746</f>
        <v>GL-EIM-13</v>
      </c>
      <c r="B746" s="130" t="str" cm="1">
        <f t="array" ref="B746">_xlfn.TEXTJOIN(", ", TRUE, _xlfn._xlws.FILTER('5. Données salariales brutes'!$A$2:$A$1297, ('5. Données salariales brutes'!$C$2:$C$1297 &lt; '5. Données salariales brutes'!D746) * ('5. Données salariales brutes'!$C$2:$C$1297 &gt;= '5. Données salariales brutes'!C746) * ('5. Données salariales brutes'!$A$2:$A$1297 &lt;&gt; '5. Données salariales brutes'!A746),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11), ED-LAT-04 (EE 12), ED-LAT-04 (EE 13), EG-05, EL-05, FO-01, FR-1, GL-COI-14, GL-EIM-14, GL-PCF-14, GL-PIP-14, GL-SMW-12, GL-SMW-13, GL-VHE-13, GL-VHE-14, GS-12, GT-05, HP-05, HS-HDO-10, HS-PHS-10, MA-03, PO-IMA-03, PO-LES-TO-03, PO-LES-IM-03, PO-TCO-03, RO-04, SO-FLP-03, SO-MAO-03, SO-RAD-02, SR-E (Groupe salarial 5), TI-05 Aviation, TR-02</v>
      </c>
      <c r="C746" s="129" t="str" cm="1">
        <f t="array" ref="C746">_xlfn.TEXTJOIN(", ",TRUE,_xlfn._xlws.FILTER('5. Données salariales brutes'!$A$2:$A$1297,('5. Données salariales brutes'!$C$2:$C$1297 &gt;'5. Données salariales brutes'!E746)*('5. Données salariales brutes'!$C$2:$C$1297 &lt;'5. Données salariales brutes'!C746),"No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GL-PCF-13, GL-PIP-12, GL-PIP-13, GL-PRW-14, GL-SMW-11, GL-VHE-12, GL-WOW-14, GS-10, GS-11, HP-04, HR-02, HS-HDO-09, HS-PHS-09, IT-01, LS-02, MT-02, NU-CHN-1, NU-HOS-1, PE-02, PI-05-CGC, PR(S)-02, SC-7 (utilisation de matériel et métier spécialisés), SE-RES-1, SG-PAT-02, SG-SRE-02, SO-FLP-02, SO-MAO-02, SO-RAD-01, SR-E (Groupe salarial 4 MDO-5), SR-W (Groupe salarial 8), SR-W (Groupe salarial 11), SW-SCW-02, SW-CHA-02, TI-05, UT-1, WP-03</v>
      </c>
    </row>
    <row r="747" spans="1:3" ht="240" x14ac:dyDescent="0.25">
      <c r="A747" s="61" t="str">
        <f>'5. Données salariales brutes'!A747</f>
        <v>GL-EIM-14</v>
      </c>
      <c r="B747" s="130" t="str" cm="1">
        <f t="array" ref="B747">_xlfn.TEXTJOIN(", ", TRUE, _xlfn._xlws.FILTER('5. Données salariales brutes'!$A$2:$A$1297, ('5. Données salariales brutes'!$C$2:$C$1297 &lt; '5. Données salariales brutes'!D747) * ('5. Données salariales brutes'!$C$2:$C$1297 &gt;= '5. Données salariales brutes'!C747) * ('5. Données salariales brutes'!$A$2:$A$1297 &lt;&gt; '5. Données salariales brutes'!A747), "No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GL-VHE-14, GS-13, HP-06, HR-03, HS-PHS-10, IS-04 , LP-00, MA-03, ND-DIT-1, ND-HME-1, OM-04, PC-02, PE-03, PI-06-CGC, PM-05 , PR(S)-03, RO-05, SO-FLP-03, SO-MAO-04, SO-RAD-03, SR-E (Groupe salarial 6), SR-E (Groupe salarial 7), SR-E (Groupe salarial 8), SW-SCW-03, TI-06, TI-05 Aviation, TI-05 Marine, WP-04</v>
      </c>
      <c r="C747" s="129" t="str" cm="1">
        <f t="array" ref="C747">_xlfn.TEXTJOIN(", ",TRUE,_xlfn._xlws.FILTER('5. Données salariales brutes'!$A$2:$A$1297,('5. Données salariales brutes'!$C$2:$C$1297 &gt;'5. Données salariales brutes'!E747)*('5. Données salariales brutes'!$C$2:$C$1297 &lt;'5. Données salariales brutes'!C747),"No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FR-1, GL-COI-13, GL-COI-14, GL-EIM-13, GL-MAM-14, GL-PCF-13, GL-PCF-14, GL-PIP-13, GL-PIP-14, GL-SMW-11, GL-SMW-12, GL-VHE-13, GS-11, GS-12, GT-05, HP-05, HR-02, HS-HDO-10, HS-PHS-09, MT-02, NU-CHN-1, NU-HOS-1, PI-05-CGC, PO-IMA-03, PO-LES-TO-03, PO-LES-IM-03, PO-TCO-03, RO-04, SE-RES-1, SO-FLP-02, SO-MAO-03, SO-RAD-01, SO-RAD-02, SR-E (Groupe salarial 4 MDO-5), SR-E (Groupe salarial 5), SR-W (Groupe salarial 11), SW-CHA-02, TR-02</v>
      </c>
    </row>
    <row r="748" spans="1:3" ht="120" x14ac:dyDescent="0.25">
      <c r="A748" s="61" t="str">
        <f>'5. Données salariales brutes'!A748</f>
        <v>GL-ELE -1</v>
      </c>
      <c r="B748" s="130" t="str" cm="1">
        <f t="array" ref="B748">_xlfn.TEXTJOIN(", ", TRUE, _xlfn._xlws.FILTER('5. Données salariales brutes'!$A$2:$A$1297, ('5. Données salariales brutes'!$C$2:$C$1297 &lt; '5. Données salariales brutes'!D748) * ('5. Données salariales brutes'!$C$2:$C$1297 &gt;= '5. Données salariales brutes'!C748) * ('5. Données salariales brutes'!$A$2:$A$1297 &lt;&gt; '5. Données salariales brutes'!A748), "No matches"))</f>
        <v>DA-CON-3, ED-EST-01 Maritimes (EE 6),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ED-EST-01 Colombie-Britannique(EE 3), ED-EST-02 Colombie-Britannique (EE 1), ED-LAT-01 (EE 1), GL-ELE -2, GL-MDO-1, HS-HDO-01, HS-PHS-01, LI-2, PY-02, SR-W (Groupe salarial 9) APC-3, SR-W (Groupe salarial 9) APD-4, ST-OCE-2, ST-STN-1, ST-STN-2</v>
      </c>
      <c r="C748" s="129" t="str" cm="1">
        <f t="array" ref="C748">_xlfn.TEXTJOIN(", ",TRUE,_xlfn._xlws.FILTER('5. Données salariales brutes'!$A$2:$A$1297,('5. Données salariales brutes'!$C$2:$C$1297 &gt;'5. Données salariales brutes'!E748)*('5. Données salariales brutes'!$C$2:$C$1297 &lt;'5. Données salariales brutes'!C748),"No matches"))</f>
        <v>CM-03, DA-CON-1, DA-CON-2, DA-CON Niveau spécial C, DA-PRO-2, ED-EST-01 Maritimes (EE 4), ED-EST-01 Maritimes (EE 5), ED-EST-02 Maritimes (EE 3), ED-EST-02 Maritimes (EE 4),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EG-02 employé‑e‑s dont le traitement est protégé, GS-02, LI-1, OE-MEO-4, SR-W (Groupe salarial 9) APD-3, ST-OCE-1, ST-TYP-1, ST-TYP-2</v>
      </c>
    </row>
    <row r="749" spans="1:3" ht="165" x14ac:dyDescent="0.25">
      <c r="A749" s="61" t="str">
        <f>'5. Données salariales brutes'!A749</f>
        <v>GL-ELE -2</v>
      </c>
      <c r="B749" s="130" t="str" cm="1">
        <f t="array" ref="B749">_xlfn.TEXTJOIN(", ", TRUE, _xlfn._xlws.FILTER('5. Données salariales brutes'!$A$2:$A$1297, ('5. Données salariales brutes'!$C$2:$C$1297 &lt; '5. Données salariales brutes'!D749) * ('5. Données salariales brutes'!$C$2:$C$1297 &gt;= '5. Données salariales brutes'!C749) * ('5. Données salariales brutes'!$A$2:$A$1297 &lt;&gt; '5. Données salariales brutes'!A749), "No matches"))</f>
        <v>CM-04, CR-03, DA-CON-3,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ED-EST-03 Manitoba (EE 1), ED-EST-01 Saskatchewan (EE 6), ED-EST-01 Saskatchewan (EE 7), ED-EST-02 Saskatchewan (EE 3), ED-EST-02 Saskatchewan (EE 4), ED-EST-03 Saskatchewan (EE 1), ED-EST-01 Alberta (EE 6), ED-EST-02 Alberta (EE 3), ED-EST-01 Colombie-Britannique(EE 3), ED-EST-02 Colombie-Britannique (EE 1), ED-EST-02 Colombie-Britannique (EE 2), ED-LAT-01 (EE 2), EU-TEA (Maritimes), EU-TEA (Québec), EU-TEA (Ontario), EU-TEA (Manitoba), EU-TEA (Saskatchewan), EU-TEA (Alberta), EU-TEA (Colombie-Britannique), GL-AMW-1, GL-ELE -3, GL-MDO-1, GL-MDO-2, GL-MOC-1, HS-HDO-01, LI-3, SR-W (Groupe salarial 9) APD-4, ST-SCY-1</v>
      </c>
      <c r="C749" s="129" t="str" cm="1">
        <f t="array" ref="C749">_xlfn.TEXTJOIN(", ",TRUE,_xlfn._xlws.FILTER('5. Données salariales brutes'!$A$2:$A$1297,('5. Données salariales brutes'!$C$2:$C$1297 &gt;'5. Données salariales brutes'!E749)*('5. Données salariales brutes'!$C$2:$C$1297 &lt;'5. Données salariales brutes'!C749),"No matches"))</f>
        <v>DA-PRO-2, ED-EST-01 Maritimes (EE 5), ED-EST-02 Maritimes (EE 4), ED-EST-03 Maritimes (EE 1), ED-EST-03 Maritimes (EE 2),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HS-PHS-01, LI-1, LI-2, OE-MEO-4, PY-02, SR-W (Groupe salarial 9) APC-3, ST-OCE-2, ST-STN-1, ST-STN-2</v>
      </c>
    </row>
    <row r="750" spans="1:3" ht="165" x14ac:dyDescent="0.25">
      <c r="A750" s="61" t="str">
        <f>'5. Données salariales brutes'!A750</f>
        <v>GL-ELE -3</v>
      </c>
      <c r="B750" s="130" t="str" cm="1">
        <f t="array" ref="B750">_xlfn.TEXTJOIN(", ", TRUE, _xlfn._xlws.FILTER('5. Données salariales brutes'!$A$2:$A$1297, ('5. Données salariales brutes'!$C$2:$C$1297 &lt; '5. Données salariales brutes'!D750) * ('5. Données salariales brutes'!$C$2:$C$1297 &gt;= '5. Données salariales brutes'!C750) * ('5. Données salariales brutes'!$A$2:$A$1297 &lt;&gt; '5. Données salariales brutes'!A750), "No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-4, GL-MAN-1, GL-MDO-2, GL-MDO-3, GL-MOC-1, GL-MOC-2, GT-01, HS-PHS-02, LI-3, PY-03, SR-W (Groupe salarial 9) APC-4, ST-OCE-3, ST-SCY-2</v>
      </c>
      <c r="C750" s="129" t="str" cm="1">
        <f t="array" ref="C750">_xlfn.TEXTJOIN(", ",TRUE,_xlfn._xlws.FILTER('5. Données salariales brutes'!$A$2:$A$1297,('5. Données salariales brutes'!$C$2:$C$1297 &gt;'5. Données salariales brutes'!E750)*('5. Données salariales brutes'!$C$2:$C$1297 &lt;'5. Données salariales brutes'!C750),"No matches"))</f>
        <v>CR-03, 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GL-AMW-1, GL-ELE -2, GL-MDO-1, HS-HDO-01, LI-2, PY-02, SR-W (Groupe salarial 9) APC-3, SR-W (Groupe salarial 9) APD-4, ST-SCY-1, ST-STN-2</v>
      </c>
    </row>
    <row r="751" spans="1:3" ht="180" x14ac:dyDescent="0.25">
      <c r="A751" s="61" t="str">
        <f>'5. Données salariales brutes'!A751</f>
        <v>GL-ELE -4</v>
      </c>
      <c r="B751" s="130" t="str" cm="1">
        <f t="array" ref="B751">_xlfn.TEXTJOIN(", ", TRUE, _xlfn._xlws.FILTER('5. Données salariales brutes'!$A$2:$A$1297, ('5. Données salariales brutes'!$C$2:$C$1297 &lt; '5. Données salariales brutes'!D751) * ('5. Données salariales brutes'!$C$2:$C$1297 &gt;= '5. Données salariales brutes'!C751) * ('5. Données salariales brutes'!$A$2:$A$1297 &lt;&gt; '5. Données salariales brutes'!A751), "No matches"))</f>
        <v>CM-05,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ST-OCE-3, ST-SCY-2</v>
      </c>
      <c r="C751" s="129" t="str" cm="1">
        <f t="array" ref="C751">_xlfn.TEXTJOIN(", ",TRUE,_xlfn._xlws.FILTER('5. Données salariales brutes'!$A$2:$A$1297,('5. Données salariales brutes'!$C$2:$C$1297 &gt;'5. Données salariales brutes'!E751)*('5. Données salariales brutes'!$C$2:$C$1297 &lt;'5. Données salariales brutes'!C751),"No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-2, GL-ELE -3, GL-MDO-1, GL-MDO-2, GL-MOC-1, HS-HDO-01, LI-3, SR-W (Groupe salarial 9) APD-4, ST-SCY-1</v>
      </c>
    </row>
    <row r="752" spans="1:3" ht="180" x14ac:dyDescent="0.25">
      <c r="A752" s="61" t="str">
        <f>'5. Données salariales brutes'!A752</f>
        <v>GL-ELE -5</v>
      </c>
      <c r="B752" s="130" t="str" cm="1">
        <f t="array" ref="B752">_xlfn.TEXTJOIN(", ", TRUE, _xlfn._xlws.FILTER('5. Données salariales brutes'!$A$2:$A$1297, ('5. Données salariales brutes'!$C$2:$C$1297 &lt; '5. Données salariales brutes'!D752) * ('5. Données salariales brutes'!$C$2:$C$1297 &gt;= '5. Données salariales brutes'!C752) * ('5. Données salariales brutes'!$A$2:$A$1297 &lt;&gt; '5. Données salariales brutes'!A752), "No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ED-EST-01 Manitoba (EE 8), ED-EST-02 Manitoba (EE 6), ED-EST-02 Manitoba (EE 7),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-6, GL-MAN-2, GL-MAN-3, GL-MDO-4, GL-MDO-5, GL-MOC-3, GL-MOC-4, GS-04, HS-HDO-02, HS-PHS-03, OE-MEO-5, PY-04, SR-W (Groupe salarial 1), ST-COR-1, ST-SCY-3, TI-01</v>
      </c>
      <c r="C752" s="129" t="str" cm="1">
        <f t="array" ref="C752">_xlfn.TEXTJOIN(", ",TRUE,_xlfn._xlws.FILTER('5. Données salariales brutes'!$A$2:$A$1297,('5. Données salariales brutes'!$C$2:$C$1297 &gt;'5. Données salariales brutes'!E752)*('5. Données salariales brutes'!$C$2:$C$1297 &lt;'5. Données salariales brutes'!C752),"No matches"))</f>
        <v>CM-04, DA-PRO-3, DD-02, ED-EST-01 (EE 1), ED-EST-01 Maritimes (EE 7), ED-EST-01 Maritimes (EE 8), ED-EST-02 Maritimes (EE 6), ED-EST-02 Maritimes (EE 7),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GL-MAN-1, GL-MDO-3, GL-MOC-1, GL-MOC-2, GS-03, GT-01, HS-PHS-02, LI-4, PY-03, SR-W (Groupe salarial 9) APC-4, SR-W (Groupe salarial 9) APD-5, ST-OCE-3, ST-SCY-2</v>
      </c>
    </row>
    <row r="753" spans="1:3" ht="180" x14ac:dyDescent="0.25">
      <c r="A753" s="61" t="str">
        <f>'5. Données salariales brutes'!A753</f>
        <v>GL-ELE -6</v>
      </c>
      <c r="B753" s="130" t="str" cm="1">
        <f t="array" ref="B753">_xlfn.TEXTJOIN(", ", TRUE, _xlfn._xlws.FILTER('5. Données salariales brutes'!$A$2:$A$1297, ('5. Données salariales brutes'!$C$2:$C$1297 &lt; '5. Données salariales brutes'!D753) * ('5. Données salariales brutes'!$C$2:$C$1297 &gt;= '5. Données salariales brutes'!C753) * ('5. Données salariales brutes'!$A$2:$A$1297 &lt;&gt; '5. Données salariales brutes'!A753), "No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-7, GL-MAN-3, GL-MAN-4, GL-MDO-5, GL-MOC-4, GL-MOC-5, GL-PRW-00, GS-04, HS-HDO-03, HS-PHS-03, LI-5, PY-04, SC-1 (utilisation de matériel et métier spécialisés), SR-W (Groupe salarial 9) APC-5, SR-W (Groupe salarial 9) APD-6, ST-COR-1, TI-02</v>
      </c>
      <c r="C753" s="129" t="str" cm="1">
        <f t="array" ref="C753">_xlfn.TEXTJOIN(", ",TRUE,_xlfn._xlws.FILTER('5. Données salariales brutes'!$A$2:$A$1297,('5. Données salariales brutes'!$C$2:$C$1297 &gt;'5. Données salariales brutes'!E753)*('5. Données salariales brutes'!$C$2:$C$1297 &lt;'5. Données salariales brutes'!C753),"No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GL-MAN-1, GL-MAN-2, GL-MDO-3, GL-MDO-4, GL-MOC-2, GL-MOC-3, GS-03, GT-01, HS-HDO-02, LI-4, OE-MEO-5, PY-03, SR-W (Groupe salarial 1), SR-W (Groupe salarial 9) APC-4, SR-W (Groupe salarial 9) APD-5, ST-SCY-2, ST-SCY-3, TI-01</v>
      </c>
    </row>
    <row r="754" spans="1:3" ht="225" x14ac:dyDescent="0.25">
      <c r="A754" s="61" t="str">
        <f>'5. Données salariales brutes'!A754</f>
        <v>GL-ELE -7</v>
      </c>
      <c r="B754" s="130" t="str" cm="1">
        <f t="array" ref="B754">_xlfn.TEXTJOIN(", ", TRUE, _xlfn._xlws.FILTER('5. Données salariales brutes'!$A$2:$A$1297, ('5. Données salariales brutes'!$C$2:$C$1297 &lt; '5. Données salariales brutes'!D754) * ('5. Données salariales brutes'!$C$2:$C$1297 &gt;= '5. Données salariales brutes'!C754) * ('5. Données salariales brutes'!$A$2:$A$1297 &lt;&gt; '5. Données salariales brutes'!A754), "No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-8, GL-GHW-3, GL-MAM-5, GL-MAN-4, GL-MAN-5, GL-MDO-6,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c r="C754" s="129" t="str" cm="1">
        <f t="array" ref="C754">_xlfn.TEXTJOIN(", ",TRUE,_xlfn._xlws.FILTER('5. Données salariales brutes'!$A$2:$A$1297,('5. Données salariales brutes'!$C$2:$C$1297 &gt;'5. Données salariales brutes'!E754)*('5. Données salariales brutes'!$C$2:$C$1297 &lt;'5. Données salariales brutes'!C754),"No matches"))</f>
        <v>CM-05, CR-04, ED-EST-01 (EE 2), ED-EST-02 Maritimes (EE 8), ED-EST-03 Maritimes (EE 5), ED-EST-04 Maritimes (EE 1),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GL-MAN-2, GL-MAN-3, GL-MDO-5, GL-MOC-3, GL-MOC-4, GS-04, HS-HDO-02, HS-PHS-03, LI-5, OE-MEO-5, PY-04, SR-W (Groupe salarial 1), SR-W (Groupe salarial 9) APD-6, ST-COR-1, ST-SCY-3, TI-01</v>
      </c>
    </row>
    <row r="755" spans="1:3" ht="255" x14ac:dyDescent="0.25">
      <c r="A755" s="61" t="str">
        <f>'5. Données salariales brutes'!A755</f>
        <v>GL-ELE -8</v>
      </c>
      <c r="B755" s="130" t="str" cm="1">
        <f t="array" ref="B755">_xlfn.TEXTJOIN(", ", TRUE, _xlfn._xlws.FILTER('5. Données salariales brutes'!$A$2:$A$1297, ('5. Données salariales brutes'!$C$2:$C$1297 &lt; '5. Données salariales brutes'!D755) * ('5. Données salariales brutes'!$C$2:$C$1297 &gt;= '5. Données salariales brutes'!C755) * ('5. Données salariales brutes'!$A$2:$A$1297 &lt;&gt; '5. Données salariales brutes'!A755), "No matches"))</f>
        <v>AS-01, CM-06, CR-05, DA-CON-4, ED-EST-01 (EE 3), ED-EST-01 (EE 4), ED-EST-02 (EE 2)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755" s="129" t="str" cm="1">
        <f t="array" ref="C755">_xlfn.TEXTJOIN(", ",TRUE,_xlfn._xlws.FILTER('5. Données salariales brutes'!$A$2:$A$1297,('5. Données salariales brutes'!$C$2:$C$1297 &gt;'5. Données salariales brutes'!E755)*('5. Données salariales brutes'!$C$2:$C$1297 &lt;'5. Données salariales brutes'!C755),"No matches"))</f>
        <v>DA-PRO-4, DD-03, ED-EST-01 (EE 2),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756" spans="1:3" ht="255" x14ac:dyDescent="0.25">
      <c r="A756" s="61" t="str">
        <f>'5. Données salariales brutes'!A756</f>
        <v>GL-ELE -9</v>
      </c>
      <c r="B756" s="130" t="str" cm="1">
        <f t="array" ref="B756">_xlfn.TEXTJOIN(", ", TRUE, _xlfn._xlws.FILTER('5. Données salariales brutes'!$A$2:$A$1297, ('5. Données salariales brutes'!$C$2:$C$1297 &lt; '5. Données salariales brutes'!D756) * ('5. Données salariales brutes'!$C$2:$C$1297 &gt;= '5. Données salariales brutes'!C756) * ('5. Données salariales brutes'!$A$2:$A$1297 &lt;&gt; '5. Données salariales brutes'!A756), "No matches"))</f>
        <v>AS-01, CM-06,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-10, GL-GHW-5, GL-GHW-6, GL-INM-9, GL-MAM-00, GL-MAM-6, GL-MAM-7,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756" s="129" t="str" cm="1">
        <f t="array" ref="C756">_xlfn.TEXTJOIN(", ",TRUE,_xlfn._xlws.FILTER('5. Données salariales brutes'!$A$2:$A$1297,('5. Données salariales brutes'!$C$2:$C$1297 &gt;'5. Données salariales brutes'!E756)*('5. Données salariales brutes'!$C$2:$C$1297 &lt;'5. Données salariales brutes'!C756),"No matches"))</f>
        <v>CR-05, DA-CON-4,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757" spans="1:3" ht="285" x14ac:dyDescent="0.25">
      <c r="A757" s="61" t="str">
        <f>'5. Données salariales brutes'!A757</f>
        <v>GL-ELE -10</v>
      </c>
      <c r="B757" s="130" t="str" cm="1">
        <f t="array" ref="B757">_xlfn.TEXTJOIN(", ", TRUE, _xlfn._xlws.FILTER('5. Données salariales brutes'!$A$2:$A$1297, ('5. Données salariales brutes'!$C$2:$C$1297 &lt; '5. Données salariales brutes'!D757) * ('5. Données salariales brutes'!$C$2:$C$1297 &gt;= '5. Données salariales brutes'!C757) * ('5. Données salariales brutes'!$A$2:$A$1297 &lt;&gt; '5. Données salariales brutes'!A757), "No matches"))</f>
        <v>AR-01, AS-02,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GL-MOC-8, GL-MOC-9, GL-MST-10, GL-MST-11, GL-PCF-6, GL-PIP-00, GL-PRW-8, GS-06, GS-07, GT-03,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757" s="129" t="str" cm="1">
        <f t="array" ref="C757">_xlfn.TEXTJOIN(", ",TRUE,_xlfn._xlws.FILTER('5. Données salariales brutes'!$A$2:$A$1297,('5. Données salariales brutes'!$C$2:$C$1297 &gt;'5. Données salariales brutes'!E757)*('5. Données salariales brutes'!$C$2:$C$1297 &lt;'5. Données salariales brutes'!C757),"No matches"))</f>
        <v>AS-01, CM-06, CR-05, DA-CON-4, DA-PRO-5, DD-04,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SC-3 (utilisation de matériel et métier spécialisés), SR-W (Groupe salarial 2), SR-W (Groupe salarial 9) APC-6, SR-W (Groupe salarial 9) APD-7</v>
      </c>
    </row>
    <row r="758" spans="1:3" ht="315" x14ac:dyDescent="0.25">
      <c r="A758" s="61" t="str">
        <f>'5. Données salariales brutes'!A758</f>
        <v>GL-ELE -11</v>
      </c>
      <c r="B758" s="130" t="str" cm="1">
        <f t="array" ref="B758">_xlfn.TEXTJOIN(", ", TRUE, _xlfn._xlws.FILTER('5. Données salariales brutes'!$A$2:$A$1297, ('5. Données salariales brutes'!$C$2:$C$1297 &lt; '5. Données salariales brutes'!D758) * ('5. Données salariales brutes'!$C$2:$C$1297 &gt;= '5. Données salariales brutes'!C758) * ('5. Données salariales brutes'!$A$2:$A$1297 &lt;&gt; '5. Données salariales brutes'!A758), "No matches"))</f>
        <v>AS-02, CM-07, CO-DEV/PER, CR-06, DA-CON-6, DD-05, ED-EST-01 (EE 6), ED-EST-02 (EE 5) , ED-EST-03 (EE 3), ED-EST-04 Maritimes (EE 6),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-12, GL-GHW-7, GL-GHW-8, GL-INM-10, GL-INM-11, GL-MAM-8, GL-MAM-9, GL-MAN-8, GL-MAN-9, GL-MDO-10, GL-MOC-9, GL-MOC-10,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c r="C758" s="129" t="str" cm="1">
        <f t="array" ref="C758">_xlfn.TEXTJOIN(", ",TRUE,_xlfn._xlws.FILTER('5. Données salariales brutes'!$A$2:$A$1297,('5. Données salariales brutes'!$C$2:$C$1297 &gt;'5. Données salariales brutes'!E758)*('5. Données salariales brutes'!$C$2:$C$1297 &lt;'5. Données salariales brutes'!C758),"No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GL-MST-11, GL-PCF-00, GL-PCF-6, GL-PRW-7, GL-WOW-00,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759" spans="1:3" ht="300" x14ac:dyDescent="0.25">
      <c r="A759" s="61" t="str">
        <f>'5. Données salariales brutes'!A759</f>
        <v>GL-ELE -12</v>
      </c>
      <c r="B759" s="130" t="str" cm="1">
        <f t="array" ref="B759">_xlfn.TEXTJOIN(", ", TRUE, _xlfn._xlws.FILTER('5. Données salariales brutes'!$A$2:$A$1297, ('5. Données salariales brutes'!$C$2:$C$1297 &lt; '5. Données salariales brutes'!D759) * ('5. Données salariales brutes'!$C$2:$C$1297 &gt;= '5. Données salariales brutes'!C759) * ('5. Données salariales brutes'!$A$2:$A$1297 &lt;&gt; '5. Données salariales brutes'!A759), "No matches"))</f>
        <v>AS-03, CR-06, DA-PRO-6, DD-05, DS-1, EC-02, ED-EST-01 (EE 6),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759" s="129" t="str" cm="1">
        <f t="array" ref="C759">_xlfn.TEXTJOIN(", ",TRUE,_xlfn._xlws.FILTER('5. Données salariales brutes'!$A$2:$A$1297,('5. Données salariales brutes'!$C$2:$C$1297 &gt;'5. Données salariales brutes'!E759)*('5. Données salariales brutes'!$C$2:$C$1297 &lt;'5. Données salariales brutes'!C759),"No matches"))</f>
        <v>AR-01, AS-02, CM-07, CO-DEV/PER, DA-CON-5, DA-CON-6, EC-01, ED-EST-01 (EE 5), ED-EST-02 (EE 4), ED-EST-02 (EE 5) , ED-EST-03 (EE 2), ED-EST-04 Maritimes (EE 5),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760" spans="1:3" ht="300" x14ac:dyDescent="0.25">
      <c r="A760" s="61" t="str">
        <f>'5. Données salariales brutes'!A760</f>
        <v>GL-ELE -13</v>
      </c>
      <c r="B760" s="130" t="str" cm="1">
        <f t="array" ref="B760">_xlfn.TEXTJOIN(", ", TRUE, _xlfn._xlws.FILTER('5. Données salariales brutes'!$A$2:$A$1297, ('5. Données salariales brutes'!$C$2:$C$1297 &lt; '5. Données salariales brutes'!D760) * ('5. Données salariales brutes'!$C$2:$C$1297 &gt;= '5. Données salariales brutes'!C760) * ('5. Données salariales brutes'!$A$2:$A$1297 &lt;&gt; '5. Données salariales brutes'!A760),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3), ED-LAT-01 (EE 12), ED-LAT-02 (EE 9), ED-LAT-02 (EE 10), ED-LAT-03 (EE 7), ED-LAT-03 (EE 8), ED-LAT-04 (EE 6), EG-03, EU-LAI-1, FB-1, GL-AIM-11, GL-AIM-12, GL-AMW-12, GL-COI-9, GL-EIM-9, GL-ELE -14, GL-GHW-10, GL-GHW-11, GL-INM-12, GL-INM-13, GL-MAM-10, GL-MAM-11, GL-MAN-10, GL-MAN-11, GL-MDO-12, GL-MOC-11,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760" s="129" t="str" cm="1">
        <f t="array" ref="C760">_xlfn.TEXTJOIN(", ",TRUE,_xlfn._xlws.FILTER('5. Données salariales brutes'!$A$2:$A$1297,('5. Données salariales brutes'!$C$2:$C$1297 &gt;'5. Données salariales brutes'!E760)*('5. Données salariales brutes'!$C$2:$C$1297 &lt;'5. Données salariales brutes'!C760),"No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GL-GHW-7, GL-GHW-8, GL-INM-10, GL-INM-11, GL-MAM-8, GL-MAM-9, GL-MAN-9, GL-MDO-10, GL-MDO-11, GL-MOC-9, GL-MOC-10, GL-MST-12, GL-MST-13, GL-PCF-7, GL-PCF-8,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761" spans="1:3" ht="315" x14ac:dyDescent="0.25">
      <c r="A761" s="61" t="str">
        <f>'5. Données salariales brutes'!A761</f>
        <v>GL-ELE -14</v>
      </c>
      <c r="B761" s="130" t="str" cm="1">
        <f t="array" ref="B761">_xlfn.TEXTJOIN(", ", TRUE, _xlfn._xlws.FILTER('5. Données salariales brutes'!$A$2:$A$1297, ('5. Données salariales brutes'!$C$2:$C$1297 &lt; '5. Données salariales brutes'!D761) * ('5. Données salariales brutes'!$C$2:$C$1297 &gt;= '5. Données salariales brutes'!C761) * ('5. Données salariales brutes'!$A$2:$A$1297 &lt;&gt; '5. Données salariales brutes'!A761), "No matches"))</f>
        <v>AG-01, BI-01, CH-01, CR-07, DA-CON-7, DD-06, ED-EST-01 (EE 8), ED-EST-02 (EE 7) , ED-EST-02 (EE 8), ED-EST-03 (EE 5), ED-EST-04 (EE 2),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761" s="129" t="str" cm="1">
        <f t="array" ref="C761">_xlfn.TEXTJOIN(", ",TRUE,_xlfn._xlws.FILTER('5. Données salariales brutes'!$A$2:$A$1297,('5. Données salariales brutes'!$C$2:$C$1297 &gt;'5. Données salariales brutes'!E761)*('5. Données salariales brutes'!$C$2:$C$1297 &lt;'5. Données salariales brutes'!C761),"No matches"))</f>
        <v>AS-03, CR-06, DA-PRO-6, DD-05, DS-1, EC-02, ED-EST-01 (EE 7) , ED-EST-02 (EE 6) , ED-EST-03 (EE 3), ED-EST-03 (EE 4), ED-EST-04 (EE 1), ED-EST-04 Maritimes (EE 7), ED-EST-04 Maritimes (EE 8), ED-EST-05 Maritimes (EE 5), ED-EST-06 Maritimes (EE 3),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6), ED-LAT-03 (EE 7), ED-LAT-04 (EE 5), FR - Recruitment, GL-AIM-10, GL-AIM-11, GL-AMW-11, GL-COI-00, GL-COI-9, GL-EIM-00, GL-EIM-9, GL-ELE -13, GL-GHW-8, GL-INM-11, GL-INM-12, GL-MAM-9, GL-MAM-10, GL-MAN-9, GL-MAN-10, GL-MDO-11, GL-MDO-12,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762" spans="1:3" ht="255" x14ac:dyDescent="0.25">
      <c r="A762" s="61" t="str">
        <f>'5. Données salariales brutes'!A762</f>
        <v>GL-GHW-3</v>
      </c>
      <c r="B762" s="130" t="str" cm="1">
        <f t="array" ref="B762">_xlfn.TEXTJOIN(", ", TRUE, _xlfn._xlws.FILTER('5. Données salariales brutes'!$A$2:$A$1297, ('5. Données salariales brutes'!$C$2:$C$1297 &lt; '5. Données salariales brutes'!D762) * ('5. Données salariales brutes'!$C$2:$C$1297 &gt;= '5. Données salariales brutes'!C762) * ('5. Données salariales brutes'!$A$2:$A$1297 &lt;&gt; '5. Données salariales brutes'!A762), "No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ED-EST-04 Alberta (EE 1), ED-EST-01 Colombie-Britannique (EE 8), ED-EST-02 Colombie-Britannique (EE 6), ED-EST-02 Colombie-Britannique (EE 7), ED-EST-03 Colombie-Britannique (EE 3), ED-EST-04 Colombie-Britannique (EE 2), ED-LAT-01 (EE 7), ED-LAT-02 (EE 3), ED-LAT-02 (EE 4), ED-LAT-03 (EE 2), ED-LAT-03 (EE 3), ED-LAT-04 (EE 1), EG-01, GL-AIM-00, GL-AMW-6, GL-AMW-7, GL-ELE -8, GL-ELE -9, GL-GHW-4, GL-INM-00, GL-MAM-5, GL-MAM-6, GL-MAN-5, GL-MAN-6, GL-MDO-7, GL-MOC-6,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c r="C762" s="129" t="str" cm="1">
        <f t="array" ref="C762">_xlfn.TEXTJOIN(", ",TRUE,_xlfn._xlws.FILTER('5. Données salariales brutes'!$A$2:$A$1297,('5. Données salariales brutes'!$C$2:$C$1297 &gt;'5. Données salariales brutes'!E762)*('5. Données salariales brutes'!$C$2:$C$1297 &lt;'5. Données salariales brutes'!C762),"No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ED-LAT-03 (EE 1), EL-01, EU-PEI-1, GL-AMW-5, GL-ELE -7, GL-MAN-3, GL-MAN-4, GL-MDO-5, GL-MDO-6, GL-MOC-4, GL-MOC-5, GL-PRW-00, GS-04, HS-HDO-03, HS-PHS-03, LI-5, PY-04, SC-1 (utilisation de matériel et métier spécialisés), SR-W (Groupe salarial 9) APC-5, SR-W (Groupe salarial 9) APD-6, ST-COR-1, TI-02</v>
      </c>
    </row>
    <row r="763" spans="1:3" ht="270" x14ac:dyDescent="0.25">
      <c r="A763" s="61" t="str">
        <f>'5. Données salariales brutes'!A763</f>
        <v>GL-GHW-4</v>
      </c>
      <c r="B763" s="130" t="str" cm="1">
        <f t="array" ref="B763">_xlfn.TEXTJOIN(", ", TRUE, _xlfn._xlws.FILTER('5. Données salariales brutes'!$A$2:$A$1297, ('5. Données salariales brutes'!$C$2:$C$1297 &lt; '5. Données salariales brutes'!D763) * ('5. Données salariales brutes'!$C$2:$C$1297 &gt;= '5. Données salariales brutes'!C763) * ('5. Données salariales brutes'!$A$2:$A$1297 &lt;&gt; '5. Données salariales brutes'!A763), "No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GL-GHW-5, GL-INM-00, GL-INM-9, GL-MAM-00, GL-MAM-6,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763" s="129" t="str" cm="1">
        <f t="array" ref="C763">_xlfn.TEXTJOIN(", ",TRUE,_xlfn._xlws.FILTER('5. Données salariales brutes'!$A$2:$A$1297,('5. Données salariales brutes'!$C$2:$C$1297 &gt;'5. Données salariales brutes'!E763)*('5. Données salariales brutes'!$C$2:$C$1297 &lt;'5. Données salariales brutes'!C763),"No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764" spans="1:3" ht="285" x14ac:dyDescent="0.25">
      <c r="A764" s="61" t="str">
        <f>'5. Données salariales brutes'!A764</f>
        <v>GL-GHW-5</v>
      </c>
      <c r="B764" s="130" t="str" cm="1">
        <f t="array" ref="B764">_xlfn.TEXTJOIN(", ", TRUE, _xlfn._xlws.FILTER('5. Données salariales brutes'!$A$2:$A$1297, ('5. Données salariales brutes'!$C$2:$C$1297 &lt; '5. Données salariales brutes'!D764) * ('5. Données salariales brutes'!$C$2:$C$1297 &gt;= '5. Données salariales brutes'!C764) * ('5. Données salariales brutes'!$A$2:$A$1297 &lt;&gt; '5. Données salariales brutes'!A764), "No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GL-GHW-6, GL-INM-9, GL-MAM-00, GL-MAM-7, GL-MAN-7, GL-MAN-8, GL-MDO-8, GL-MDO-9, GL-MOC-8, GL-MST-10, GL-MST-11,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c r="C764" s="129" t="str" cm="1">
        <f t="array" ref="C764">_xlfn.TEXTJOIN(", ",TRUE,_xlfn._xlws.FILTER('5. Données salariales brutes'!$A$2:$A$1297,('5. Données salariales brutes'!$C$2:$C$1297 &gt;'5. Données salariales brutes'!E764)*('5. Données salariales brutes'!$C$2:$C$1297 &lt;'5. Données salariales brutes'!C764),"No matches"))</f>
        <v>AS-01, CM-06, CR-05, DA-CON-4, ED-EST-01 (EE 3), ED-EST-01 (EE 4),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765" spans="1:3" ht="300" x14ac:dyDescent="0.25">
      <c r="A765" s="61" t="str">
        <f>'5. Données salariales brutes'!A765</f>
        <v>GL-GHW-6</v>
      </c>
      <c r="B765" s="130" t="str" cm="1">
        <f t="array" ref="B765">_xlfn.TEXTJOIN(", ", TRUE, _xlfn._xlws.FILTER('5. Données salariales brutes'!$A$2:$A$1297, ('5. Données salariales brutes'!$C$2:$C$1297 &lt; '5. Données salariales brutes'!D765) * ('5. Données salariales brutes'!$C$2:$C$1297 &gt;= '5. Données salariales brutes'!C765) * ('5. Données salariales brutes'!$A$2:$A$1297 &lt;&gt; '5. Données salariales brutes'!A765),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c r="C765" s="129" t="str" cm="1">
        <f t="array" ref="C765">_xlfn.TEXTJOIN(", ",TRUE,_xlfn._xlws.FILTER('5. Données salariales brutes'!$A$2:$A$1297,('5. Données salariales brutes'!$C$2:$C$1297 &gt;'5. Données salariales brutes'!E765)*('5. Données salariales brutes'!$C$2:$C$1297 &lt;'5. Données salariales brutes'!C765),"No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766" spans="1:3" ht="300" x14ac:dyDescent="0.25">
      <c r="A766" s="61" t="str">
        <f>'5. Données salariales brutes'!A766</f>
        <v>GL-GHW-7</v>
      </c>
      <c r="B766" s="130" t="str" cm="1">
        <f t="array" ref="B766">_xlfn.TEXTJOIN(", ", TRUE, _xlfn._xlws.FILTER('5. Données salariales brutes'!$A$2:$A$1297, ('5. Données salariales brutes'!$C$2:$C$1297 &lt; '5. Données salariales brutes'!D766) * ('5. Données salariales brutes'!$C$2:$C$1297 &gt;= '5. Données salariales brutes'!C766) * ('5. Données salariales brutes'!$A$2:$A$1297 &lt;&gt; '5. Données salariales brutes'!A766),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EL-02, EN-ENG-01, FR - Recruitment, GL-AIM-9, GL-AIM-10, GL-AMW-10, GL-AMW-11, GL-COI-00, GL-EIM-00, GL-ELE -12, GL-ELE -13,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766" s="129" t="str" cm="1">
        <f t="array" ref="C766">_xlfn.TEXTJOIN(", ",TRUE,_xlfn._xlws.FILTER('5. Données salariales brutes'!$A$2:$A$1297,('5. Données salariales brutes'!$C$2:$C$1297 &gt;'5. Données salariales brutes'!E766)*('5. Données salariales brutes'!$C$2:$C$1297 &lt;'5. Données salariales brutes'!C766),"No matches"))</f>
        <v>AR-01, AS-02, DA-CON-5, DA-PRO-5, DD-04, EC-01, ED-EST-01 (EE 5), ED-EST-02 (EE 3) , ED-EST-02 (EE 4), ED-EST-03 (EE 2), ED-EST-03 Maritimes (EE 9), ED-EST-04 Maritimes (EE 5), ED-EST-05 Maritimes (EE 3), ED-EST-06 Maritimes (EE 2), ED-EST-01 Québec (EE 9), ED-EST-01 Québec (EE 10), ED-EST-02 Québec (EE 9), ED-EST-02 Québec (EE 10),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GL-AMW-8, GL-AMW-9, GL-ELE -10, GL-ELE -11,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 TR-01</v>
      </c>
    </row>
    <row r="767" spans="1:3" ht="345" x14ac:dyDescent="0.25">
      <c r="A767" s="61" t="str">
        <f>'5. Données salariales brutes'!A767</f>
        <v>GL-GHW-8</v>
      </c>
      <c r="B767" s="130" t="str" cm="1">
        <f t="array" ref="B767">_xlfn.TEXTJOIN(", ", TRUE, _xlfn._xlws.FILTER('5. Données salariales brutes'!$A$2:$A$1297, ('5. Données salariales brutes'!$C$2:$C$1297 &lt; '5. Données salariales brutes'!D767) * ('5. Données salariales brutes'!$C$2:$C$1297 &gt;= '5. Données salariales brutes'!C767) * ('5. Données salariales brutes'!$A$2:$A$1297 &lt;&gt; '5. Données salariales brutes'!A767), "No matches"))</f>
        <v>AS-03, DA-PRO-6, DD-05, DS-1, EC-02, ED-EST-01 (EE 7) , ED-EST-02 (EE 6) , ED-EST-03 (EE 4), ED-EST-04 (EE 1), ED-EST-04 Maritimes (EE 7), ED-EST-04 Maritimes (EE 8), ED-EST-05 Maritimes (EE 5), ED-EST-06 Maritimes (EE 4), ED-EST-03 Québec (EE 10), ED-EST-03 Québec (EE 11), ED-EST-04 Québec (EE 9),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GL-GHW-10, GL-GHW-11, GL-INM-12, GL-MAM-9, GL-MAM-10, GL-MAN-10, GL-MDO-11, GL-MDO-12, GL-MOC-10, GL-MOC-11, GL-MST-13, GL-MST-14, GL-PCF-8, GL-PCF-9, GL-PIP-9, GL-PRW-10, GL-SMW-00, GL-VHE-8, GL-WOW-10, GS-08, HP-03, HR-01, HS-HDO-07, HS-PHS-07, LI-8,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c r="C767" s="129" t="str" cm="1">
        <f t="array" ref="C767">_xlfn.TEXTJOIN(", ",TRUE,_xlfn._xlws.FILTER('5. Données salariales brutes'!$A$2:$A$1297,('5. Données salariales brutes'!$C$2:$C$1297 &gt;'5. Données salariales brutes'!E767)*('5. Données salariales brutes'!$C$2:$C$1297 &lt;'5. Données salariales brutes'!C767),"No matches"))</f>
        <v>AR-01, AS-02, CM-07, CO-DEV/PER, CR-06, DA-CON-6, EC-01, ED-EST-01 (EE 5), ED-EST-01 (EE 6), ED-EST-02 (EE 4), ED-EST-02 (EE 5) , ED-EST-03 (EE 2), ED-EST-03 (EE 3), ED-EST-04 Maritimes (EE 6),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768" spans="1:3" ht="315" x14ac:dyDescent="0.25">
      <c r="A768" s="61" t="str">
        <f>'5. Données salariales brutes'!A768</f>
        <v>GL-GHW-10</v>
      </c>
      <c r="B768" s="130" t="str" cm="1">
        <f t="array" ref="B768">_xlfn.TEXTJOIN(", ", TRUE, _xlfn._xlws.FILTER('5. Données salariales brutes'!$A$2:$A$1297, ('5. Données salariales brutes'!$C$2:$C$1297 &lt; '5. Données salariales brutes'!D768) * ('5. Données salariales brutes'!$C$2:$C$1297 &gt;= '5. Données salariales brutes'!C768) * ('5. Données salariales brutes'!$A$2:$A$1297 &lt;&gt; '5. Données salariales brutes'!A768),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4), ED-EST-04 Manitoba (EE 5), ED-EST-05 Manitoba (EE 3), ED-EST-05 Manitoba (EE 4), ED-EST-06 Manitoba (EE 2), ED-EST-06 Manitoba (EE 3), ED-EST-04 Saskatchewan (EE 6),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768" s="129" t="str" cm="1">
        <f t="array" ref="C768">_xlfn.TEXTJOIN(", ",TRUE,_xlfn._xlws.FILTER('5. Données salariales brutes'!$A$2:$A$1297,('5. Données salariales brutes'!$C$2:$C$1297 &gt;'5. Données salariales brutes'!E768)*('5. Données salariales brutes'!$C$2:$C$1297 &lt;'5. Données salariales brutes'!C768),"No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ED-EST-06 Ontario (EE 3), ED-EST-04 Manitoba (EE 3), ED-EST-04 Manitoba (EE 4), ED-EST-05 Manitoba (EE 2), ED-EST-06 Manitoba (EE 1), ED-EST-04 Saskatchewan (EE 4),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GL-INM-12, GL-MAM-9, GL-MAM-10, GL-MAN-9, GL-MAN-10, GL-MDO-11, GL-MDO-12, GL-MOC-10, GL-MOC-11, GL-MST-13, GL-MST-14, GL-PCF-8, GL-PIP-9,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4), SR-W (Groupe salarial 9) APC-8, SR-W (Groupe salarial 9) APD-10, ST-COR-2, TI-04, WP-02</v>
      </c>
    </row>
    <row r="769" spans="1:3" ht="315" x14ac:dyDescent="0.25">
      <c r="A769" s="61" t="str">
        <f>'5. Données salariales brutes'!A769</f>
        <v>GL-GHW-11</v>
      </c>
      <c r="B769" s="130" t="str" cm="1">
        <f t="array" ref="B769">_xlfn.TEXTJOIN(", ", TRUE, _xlfn._xlws.FILTER('5. Données salariales brutes'!$A$2:$A$1297, ('5. Données salariales brutes'!$C$2:$C$1297 &lt; '5. Données salariales brutes'!D769) * ('5. Données salariales brutes'!$C$2:$C$1297 &gt;= '5. Données salariales brutes'!C769) * ('5. Données salariales brutes'!$A$2:$A$1297 &lt;&gt; '5. Données salariales brutes'!A769),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c r="C769" s="129" t="str" cm="1">
        <f t="array" ref="C769">_xlfn.TEXTJOIN(", ",TRUE,_xlfn._xlws.FILTER('5. Données salariales brutes'!$A$2:$A$1297,('5. Données salariales brutes'!$C$2:$C$1297 &gt;'5. Données salariales brutes'!E769)*('5. Données salariales brutes'!$C$2:$C$1297 &lt;'5. Données salariales brutes'!C769),"No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EG-03, FR - Recruitment, GL-AIM-10, GL-AIM-11, GL-AMW-11, GL-AMW-12, GL-COI-9, GL-EIM-00, GL-EIM-9, GL-ELE -13, GL-ELE -14, GL-GHW-8, GL-GHW-10,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row>
    <row r="770" spans="1:3" ht="300" x14ac:dyDescent="0.25">
      <c r="A770" s="61" t="str">
        <f>'5. Données salariales brutes'!A770</f>
        <v>GL-GHW-12</v>
      </c>
      <c r="B770" s="130" t="str" cm="1">
        <f t="array" ref="B770">_xlfn.TEXTJOIN(", ", TRUE, _xlfn._xlws.FILTER('5. Données salariales brutes'!$A$2:$A$1297, ('5. Données salariales brutes'!$C$2:$C$1297 &lt; '5. Données salariales brutes'!D770) * ('5. Données salariales brutes'!$C$2:$C$1297 &gt;= '5. Données salariales brutes'!C770) * ('5. Données salariales brutes'!$A$2:$A$1297 &lt;&gt; '5. Données salariales brutes'!A770), "No matches"))</f>
        <v>AI-01, AS-04, DA-CON-7, DA-CON-8,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GL-MAM-12, GL-MAM-13, GL-MAN-13, GL-MDO-14, GL-MOC-13, GL-MOC-14, GL-PCF-11, GL-PIP-11, GL-PIP-12, GL-PRW-13, GL-SMW-10, GL-VHE-11, GL-WOW-13, GS-09, GS-10, HP-04, HS-HDO-09, HS-PHS-08, IS-03 , IT-01, LS-01, OM-03, PC-01, PE-02, PG-03, PM-04 , PO-IMA-02, PO-LES-TO-02, PO-LES-IM-02, PO-TCO-02, PR(S)-02, RO-03, SC-7 (utilisation de matériel et métier spécialisés), SG-SRE-02, SO-FLP-01, SR-E (APA), SR-E (APB), SR-W (Groupe salarial 7), SW-SCW-02, TI-05, WP-03</v>
      </c>
      <c r="C770" s="129" t="str" cm="1">
        <f t="array" ref="C770">_xlfn.TEXTJOIN(", ",TRUE,_xlfn._xlws.FILTER('5. Données salariales brutes'!$A$2:$A$1297,('5. Données salariales brutes'!$C$2:$C$1297 &gt;'5. Données salariales brutes'!E770)*('5. Données salariales brutes'!$C$2:$C$1297 &lt;'5. Données salariales brutes'!C770),"No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GL-MAM-11, GL-MAN-11, GL-MAN-12, GL-MDO-12, GL-MDO-13, GL-MOC-11, GL-MOC-12, GL-MST-14, GL-PCF-9, GL-PCF-10, GL-PIP-9, GL-PIP-10, GL-PRW-11, GL-PRW-12, GL-SMW-8, GL-SMW-9, GL-VHE-9, GL-VHE-10, GL-WOW-11, GL-WOW-12,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771" spans="1:3" ht="255" x14ac:dyDescent="0.25">
      <c r="A771" s="61" t="str">
        <f>'5. Données salariales brutes'!A771</f>
        <v>GL-INM-00</v>
      </c>
      <c r="B771" s="130" t="str" cm="1">
        <f t="array" ref="B771">_xlfn.TEXTJOIN(", ", TRUE, _xlfn._xlws.FILTER('5. Données salariales brutes'!$A$2:$A$1297, ('5. Données salariales brutes'!$C$2:$C$1297 &lt; '5. Données salariales brutes'!D771) * ('5. Données salariales brutes'!$C$2:$C$1297 &gt;= '5. Données salariales brutes'!C771) * ('5. Données salariales brutes'!$A$2:$A$1297 &lt;&gt; '5. Données salariales brutes'!A771),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5), ED-LAT-03 (EE 3), ED-LAT-03 (EE 4), ED-LAT-04 (EE 2), GL-AIM-00, GL-AMW-8, GL-ELE -9, GL-ELE -10, GL-GHW-5,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771" s="129" t="str" cm="1">
        <f t="array" ref="C771">_xlfn.TEXTJOIN(", ",TRUE,_xlfn._xlws.FILTER('5. Données salariales brutes'!$A$2:$A$1297,('5. Données salariales brutes'!$C$2:$C$1297 &gt;'5. Données salariales brutes'!E771)*('5. Données salariales brutes'!$C$2:$C$1297 &lt;'5. Données salariales brutes'!C771),"No matches"))</f>
        <v>CR-05, DD-03, ED-EST-01 (EE 3), ED-EST-02 (EE 2) , ED-EST-02 Maritimes (EE 9), ED-EST-03 Maritimes (EE 7), ED-EST-04 Maritimes (EE 3), ED-EST-05 Maritimes (EE 1), ED-EST-01 Québec (EE 8), ED-EST-02 Québec (EE 7), ED-EST-03 Québec (EE 5),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ED-LAT-02 (EE 4),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row>
    <row r="772" spans="1:3" ht="270" x14ac:dyDescent="0.25">
      <c r="A772" s="61" t="str">
        <f>'5. Données salariales brutes'!A772</f>
        <v>GL-INM-9</v>
      </c>
      <c r="B772" s="130" t="str" cm="1">
        <f t="array" ref="B772">_xlfn.TEXTJOIN(", ", TRUE, _xlfn._xlws.FILTER('5. Données salariales brutes'!$A$2:$A$1297, ('5. Données salariales brutes'!$C$2:$C$1297 &lt; '5. Données salariales brutes'!D772) * ('5. Données salariales brutes'!$C$2:$C$1297 &gt;= '5. Données salariales brutes'!C772) * ('5. Données salariales brutes'!$A$2:$A$1297 &lt;&gt; '5. Données salariales brutes'!A772),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GL-INM-10, GL-MAM-7, GL-MAM-8, GL-MAN-8, GL-MDO-9, GL-MDO-10, GL-MOC-8, GL-MOC-9, GL-MST-11, GL-PCF-6, GL-PIP-00, GL-PRW-8,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772" s="129" t="str" cm="1">
        <f t="array" ref="C772">_xlfn.TEXTJOIN(", ",TRUE,_xlfn._xlws.FILTER('5. Données salariales brutes'!$A$2:$A$1297,('5. Données salariales brutes'!$C$2:$C$1297 &gt;'5. Données salariales brutes'!E772)*('5. Données salariales brutes'!$C$2:$C$1297 &lt;'5. Données salariales brutes'!C772),"No matches"))</f>
        <v>AS-01, CM-06, CR-05, DA-CON-4, DA-PRO-5, DD-04, ED-EST-01 (EE 4), ED-EST-02 (EE 3) , ED-EST-03 (EE 1), ED-EST-03 Maritimes (EE 8), ED-EST-03 Maritimes (EE 9), ED-EST-04 Maritimes (EE 4), ED-EST-05 Maritimes (EE 2), ED-EST-06 Maritimes (EE 1), ED-EST-01 Québec (EE 9), ED-EST-02 Québec (EE 8),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GL-MAM-00, GL-MAM-6, GL-MAN-6, GL-MAN-7, GL-MDO-7, GL-MDO-8, GL-MOC-7, GL-MST-00, GL-MST-9, GL-MST-10, GL-PCF-00, GL-PRW-6, GL-PRW-7, GL-WOW-00, GS-05, GT-02,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773" spans="1:3" ht="300" x14ac:dyDescent="0.25">
      <c r="A773" s="61" t="str">
        <f>'5. Données salariales brutes'!A773</f>
        <v>GL-INM-10</v>
      </c>
      <c r="B773" s="130" t="str" cm="1">
        <f t="array" ref="B773">_xlfn.TEXTJOIN(", ", TRUE, _xlfn._xlws.FILTER('5. Données salariales brutes'!$A$2:$A$1297, ('5. Données salariales brutes'!$C$2:$C$1297 &lt; '5. Données salariales brutes'!D773) * ('5. Données salariales brutes'!$C$2:$C$1297 &gt;= '5. Données salariales brutes'!C773) * ('5. Données salariales brutes'!$A$2:$A$1297 &lt;&gt; '5. Données salariales brutes'!A773), "No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GL-INM-11, GL-MAM-8, GL-MAM-9, GL-MAN-9, GL-MDO-10, GL-MDO-11, GL-MOC-9, GL-MOC-10, GL-MST-12, GL-PCF-7, GL-PIP-00, GL-PRW-9, GL-VHE-00, GL-WOW-9, GS-07, GS-08, GT-03, HS-HDO-06, HS-PHS-06, OM-02, PI-03-CGC, PY-07, SC-6 (service du pont et service de la chambre des machines), SC-STD-6, SC-4 (utilisation de matériel et métier spécialisés), SG-SRE-01, SO-MAO-TO, SR-E (Groupe salarial 1), SR-W (Groupe salarial 9) APC-7, SR-W (Groupe salarial 9) APD-9, ST-COR-2, TR-01</v>
      </c>
      <c r="C773" s="129" t="str" cm="1">
        <f t="array" ref="C773">_xlfn.TEXTJOIN(", ",TRUE,_xlfn._xlws.FILTER('5. Données salariales brutes'!$A$2:$A$1297,('5. Données salariales brutes'!$C$2:$C$1297 &gt;'5. Données salariales brutes'!E773)*('5. Données salariales brutes'!$C$2:$C$1297 &lt;'5. Données salariales brutes'!C773),"No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GL-MAM-00, GL-MAM-7, GL-MAN-7, GL-MAN-8, GL-MDO-8, GL-MDO-9, GL-MOC-8, GL-MST-10, GL-MST-11, GL-PCF-6,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v>
      </c>
    </row>
    <row r="774" spans="1:3" ht="300" x14ac:dyDescent="0.25">
      <c r="A774" s="61" t="str">
        <f>'5. Données salariales brutes'!A774</f>
        <v>GL-INM-11</v>
      </c>
      <c r="B774" s="130" t="str" cm="1">
        <f t="array" ref="B774">_xlfn.TEXTJOIN(", ", TRUE, _xlfn._xlws.FILTER('5. Données salariales brutes'!$A$2:$A$1297, ('5. Données salariales brutes'!$C$2:$C$1297 &lt; '5. Données salariales brutes'!D774) * ('5. Données salariales brutes'!$C$2:$C$1297 &gt;= '5. Données salariales brutes'!C774) * ('5. Données salariales brutes'!$A$2:$A$1297 &lt;&gt; '5. Données salariales brutes'!A774),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GL-INM-12, GL-MAM-9, GL-MAM-10, GL-MAN-9, GL-MAN-10, GL-MDO-11, GL-MDO-12,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774" s="129" t="str" cm="1">
        <f t="array" ref="C774">_xlfn.TEXTJOIN(", ",TRUE,_xlfn._xlws.FILTER('5. Données salariales brutes'!$A$2:$A$1297,('5. Données salariales brutes'!$C$2:$C$1297 &gt;'5. Données salariales brutes'!E774)*('5. Données salariales brutes'!$C$2:$C$1297 &lt;'5. Données salariales brutes'!C774),"No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775" spans="1:3" ht="300" x14ac:dyDescent="0.25">
      <c r="A775" s="61" t="str">
        <f>'5. Données salariales brutes'!A775</f>
        <v>GL-INM-12</v>
      </c>
      <c r="B775" s="130" t="str" cm="1">
        <f t="array" ref="B775">_xlfn.TEXTJOIN(", ", TRUE, _xlfn._xlws.FILTER('5. Données salariales brutes'!$A$2:$A$1297, ('5. Données salariales brutes'!$C$2:$C$1297 &lt; '5. Données salariales brutes'!D775) * ('5. Données salariales brutes'!$C$2:$C$1297 &gt;= '5. Données salariales brutes'!C775) * ('5. Données salariales brutes'!$A$2:$A$1297 &lt;&gt; '5. Données salariales brutes'!A775), "No matches"))</f>
        <v>DD-06,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775" s="129" t="str" cm="1">
        <f t="array" ref="C775">_xlfn.TEXTJOIN(", ",TRUE,_xlfn._xlws.FILTER('5. Données salariales brutes'!$A$2:$A$1297,('5. Données salariales brutes'!$C$2:$C$1297 &gt;'5. Données salariales brutes'!E775)*('5. Données salariales brutes'!$C$2:$C$1297 &lt;'5. Données salariales brutes'!C775),"No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776" spans="1:3" ht="315" x14ac:dyDescent="0.25">
      <c r="A776" s="61" t="str">
        <f>'5. Données salariales brutes'!A776</f>
        <v>GL-INM-13</v>
      </c>
      <c r="B776" s="130" t="str" cm="1">
        <f t="array" ref="B776">_xlfn.TEXTJOIN(", ", TRUE, _xlfn._xlws.FILTER('5. Données salariales brutes'!$A$2:$A$1297, ('5. Données salariales brutes'!$C$2:$C$1297 &lt; '5. Données salariales brutes'!D776) * ('5. Données salariales brutes'!$C$2:$C$1297 &gt;= '5. Données salariales brutes'!C776) * ('5. Données salariales brutes'!$A$2:$A$1297 &lt;&gt; '5. Données salariales brutes'!A776), "No matches"))</f>
        <v>AG-01, AS-04, BI-01, CH-01, CR-07, DA-CON-7, DD-06, ED-EST-01 (EE 8), ED-EST-02 (EE 7) , ED-EST-02 (EE 8), ED-EST-03 (EE 5), ED-EST-04 (EE 2), ED-EST-04 (EE 3), ED-EST-05 (EE 1), ED-EST-04 Maritimes (EE 9), ED-EST-05 Maritimes (EE 6), ED-EST-05 Maritimes (EE 7), ED-EST-06 Maritimes (EE 5),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GL-SMW-8, GL-SMW-9, GL-VHE-9, GL-VHE-10, GL-WOW-11, GL-WOW-12, GS-09, GT-04, HS-HDO-08, HS-PHS-08, IS-03 , LI-9, MA-02, PC-01, PI-04-CGC, PM-04 , PS-1, SC-6 (utilisation de matériel et métier spécialisés), SO-FLP-01, SO-MAO-01, SR-E (Groupe salarial 3 MDO-4), SR-W (Groupe salarial 6), SW-SCW-01, SW-CHA-01</v>
      </c>
      <c r="C776" s="129" t="str" cm="1">
        <f t="array" ref="C776">_xlfn.TEXTJOIN(", ",TRUE,_xlfn._xlws.FILTER('5. Données salariales brutes'!$A$2:$A$1297,('5. Données salariales brutes'!$C$2:$C$1297 &gt;'5. Données salariales brutes'!E776)*('5. Données salariales brutes'!$C$2:$C$1297 &lt;'5. Données salariales brutes'!C776),"No matches"))</f>
        <v>AS-03, DA-PRO-6, DD-05, DS-1, EC-02, ED-EST-01 (EE 7) , ED-EST-02 (EE 6) , ED-EST-03 (EE 4), ED-EST-04 (EE 1), ED-EST-04 Maritimes (EE 7), ED-EST-04 Maritimes (EE 8), ED-EST-05 Maritimes (EE 5), ED-EST-06 Maritimes (EE 4), ED-EST-02 Québec (EE 11), ED-EST-03 Québec (EE 10), ED-EST-03 Québec (EE 11), ED-EST-04 Québec (EE 9), ED-EST-04 Québec (EE 10),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5), SR-W (Groupe salarial 9) APC-8, SR-W (Groupe salarial 9) APD-10, ST-COR-2, TI-04, WP-02</v>
      </c>
    </row>
    <row r="777" spans="1:3" ht="285" x14ac:dyDescent="0.25">
      <c r="A777" s="61" t="str">
        <f>'5. Données salariales brutes'!A777</f>
        <v>GL-INM-14</v>
      </c>
      <c r="B777" s="130" t="str" cm="1">
        <f t="array" ref="B777">_xlfn.TEXTJOIN(", ", TRUE, _xlfn._xlws.FILTER('5. Données salariales brutes'!$A$2:$A$1297, ('5. Données salariales brutes'!$C$2:$C$1297 &lt; '5. Données salariales brutes'!D777) * ('5. Données salariales brutes'!$C$2:$C$1297 &gt;= '5. Données salariales brutes'!C777) * ('5. Données salariales brutes'!$A$2:$A$1297 &lt;&gt; '5. Données salariales brutes'!A777),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FB-2, GL-AIM-13, GL-AIM-14, GL-AMW-14, GL-COI-11, GL-COI-12, GL-EIM-10, GL-EIM-11, GL-GHW-12,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777" s="129" t="str" cm="1">
        <f t="array" ref="C777">_xlfn.TEXTJOIN(", ",TRUE,_xlfn._xlws.FILTER('5. Données salariales brutes'!$A$2:$A$1297,('5. Données salariales brutes'!$C$2:$C$1297 &gt;'5. Données salariales brutes'!E777)*('5. Données salariales brutes'!$C$2:$C$1297 &lt;'5. Données salariales brutes'!C777),"No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row>
    <row r="778" spans="1:3" ht="285" x14ac:dyDescent="0.25">
      <c r="A778" s="61" t="str">
        <f>'5. Données salariales brutes'!A778</f>
        <v>GL-MAM-00</v>
      </c>
      <c r="B778" s="130" t="str" cm="1">
        <f t="array" ref="B778">_xlfn.TEXTJOIN(", ", TRUE, _xlfn._xlws.FILTER('5. Données salariales brutes'!$A$2:$A$1297, ('5. Données salariales brutes'!$C$2:$C$1297 &lt; '5. Données salariales brutes'!D778) * ('5. Données salariales brutes'!$C$2:$C$1297 &gt;= '5. Données salariales brutes'!C778) * ('5. Données salariales brutes'!$A$2:$A$1297 &lt;&gt; '5. Données salariales brutes'!A778),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GL-MAM-7, GL-MAM-8, GL-MAN-8, GL-MDO-9,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778" s="129" t="str" cm="1">
        <f t="array" ref="C778">_xlfn.TEXTJOIN(", ",TRUE,_xlfn._xlws.FILTER('5. Données salariales brutes'!$A$2:$A$1297,('5. Données salariales brutes'!$C$2:$C$1297 &gt;'5. Données salariales brutes'!E778)*('5. Données salariales brutes'!$C$2:$C$1297 &lt;'5. Données salariales brutes'!C778),"No matches"))</f>
        <v>AS-01, CM-06, CR-05, DA-CON-4, DA-PRO-5, DD-04, ED-EST-01 (EE 4), ED-EST-02 (EE 3) , ED-EST-03 (EE 1), ED-EST-03 Maritimes (EE 8), ED-EST-03 Maritimes (EE 9),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GL-MOC-6, GL-MOC-7, GL-MST-00, GL-MST-9, GL-PCF-00, GL-PRW-6, GL-PRW-7, GL-WOW-00, GS-05, GT-02, HS-HDO-04, HS-PHS-04, IS-01 , LI-6, MA-01, OM-01, PG-01, PI-01-CGC, PM-01 , PY-05, SC-3 (service du pont et service de la chambre des machines), SC-STD-3, SC-3 (utilisation de matériel et métier spécialisés), SR-W (Groupe salarial 2), SR-W (Groupe salarial 9) APC-6, SR-W (Groupe salarial 9) APD-7</v>
      </c>
    </row>
    <row r="779" spans="1:3" ht="270" x14ac:dyDescent="0.25">
      <c r="A779" s="61" t="str">
        <f>'5. Données salariales brutes'!A779</f>
        <v>GL-MAM-5</v>
      </c>
      <c r="B779" s="130" t="str" cm="1">
        <f t="array" ref="B779">_xlfn.TEXTJOIN(", ", TRUE, _xlfn._xlws.FILTER('5. Données salariales brutes'!$A$2:$A$1297, ('5. Données salariales brutes'!$C$2:$C$1297 &lt; '5. Données salariales brutes'!D779) * ('5. Données salariales brutes'!$C$2:$C$1297 &gt;= '5. Données salariales brutes'!C779) * ('5. Données salariales brutes'!$A$2:$A$1297 &lt;&gt; '5. Données salariales brutes'!A779),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GL-MOC-6, GL-MOC-7, GL-MST-00, GL-MST-9, GL-PCF-00, GL-PRW-6, GL-PRW-7, GL-WOW-00, GS-05, GT-02, HP-01, HS-HDO-04, HS-PHS-04, IS-01 , LI-6, MA-01, OM-01, PG-01, PI-01-CGC, PM-01 , PY-05, SC-3 (service du pont et service de la chambre des machines), SC-STD-3, SC-3 (utilisation de matériel et métier spécialisés), SR-W (Groupe salarial 2), SR-W (Groupe salarial 9) APC-6, SR-W (Groupe salarial 9) APD-7</v>
      </c>
      <c r="C779" s="129" t="str" cm="1">
        <f t="array" ref="C779">_xlfn.TEXTJOIN(", ",TRUE,_xlfn._xlws.FILTER('5. Données salariales brutes'!$A$2:$A$1297,('5. Données salariales brutes'!$C$2:$C$1297 &gt;'5. Données salariales brutes'!E779)*('5. Données salariales brutes'!$C$2:$C$1297 &lt;'5. Données salariales brutes'!C779),"No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780" spans="1:3" ht="270" x14ac:dyDescent="0.25">
      <c r="A780" s="61" t="str">
        <f>'5. Données salariales brutes'!A780</f>
        <v>GL-MAM-6</v>
      </c>
      <c r="B780" s="130" t="str" cm="1">
        <f t="array" ref="B780">_xlfn.TEXTJOIN(", ", TRUE, _xlfn._xlws.FILTER('5. Données salariales brutes'!$A$2:$A$1297, ('5. Données salariales brutes'!$C$2:$C$1297 &lt; '5. Données salariales brutes'!D780) * ('5. Données salariales brutes'!$C$2:$C$1297 &gt;= '5. Données salariales brutes'!C780) * ('5. Données salariales brutes'!$A$2:$A$1297 &lt;&gt; '5. Données salariales brutes'!A780), "No matches"))</f>
        <v>AR-01, CM-06, DA-CON-5, DA-PRO-5, DD-04, EC-01, ED-EST-01 (EE 4), ED-EST-01 (EE 5), ED-EST-02 (EE 3) , ED-EST-02 (EE 4), ED-EST-03 (EE 1), ED-EST-03 (EE 2), ED-EST-03 Maritimes (EE 9), ED-EST-04 Maritimes (EE 5),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GL-AMW-8, GL-AMW-9, GL-ELE -10, GL-GHW-5, GL-GHW-6, GL-INM-9, GL-MAM-00, GL-MAM-7, GL-MAN-7, GL-MDO-8, GL-MDO-9, GL-MOC-7, GL-MOC-8, GL-MST-10, GL-PCF-00, GL-PCF-6, GL-PRW-7, GL-WOW-00, GS-05, GS-06, LI-7, MA-01, PG-01, PI-02-CGC, PY-06, RO-01, SC-4 (service du pont et service de la chambre des machines), SC-STD-4, SC-3 (utilisation de matériel et métier spécialisés), SR-W (Groupe salarial 2), SR-W (Groupe salarial 3), SR-W (Groupe salarial 9) APC-6, SR-W (Groupe salarial 9) APD-8, TI-03</v>
      </c>
      <c r="C780" s="129" t="str" cm="1">
        <f t="array" ref="C780">_xlfn.TEXTJOIN(", ",TRUE,_xlfn._xlws.FILTER('5. Données salariales brutes'!$A$2:$A$1297,('5. Données salariales brutes'!$C$2:$C$1297 &gt;'5. Données salariales brutes'!E780)*('5. Données salariales brutes'!$C$2:$C$1297 &lt;'5. Données salariales brutes'!C780),"No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row>
    <row r="781" spans="1:3" ht="285" x14ac:dyDescent="0.25">
      <c r="A781" s="61" t="str">
        <f>'5. Données salariales brutes'!A781</f>
        <v>GL-MAM-7</v>
      </c>
      <c r="B781" s="130" t="str" cm="1">
        <f t="array" ref="B781">_xlfn.TEXTJOIN(", ", TRUE, _xlfn._xlws.FILTER('5. Données salariales brutes'!$A$2:$A$1297, ('5. Données salariales brutes'!$C$2:$C$1297 &lt; '5. Données salariales brutes'!D781) * ('5. Données salariales brutes'!$C$2:$C$1297 &gt;= '5. Données salariales brutes'!C781) * ('5. Données salariales brutes'!$A$2:$A$1297 &lt;&gt; '5. Données salariales brutes'!A781), "No matches"))</f>
        <v>AR-01, AS-02,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GL-ELE -11, GL-GHW-6, GL-GHW-7, GL-INM-10, GL-MAM-8, GL-MAN-8, GL-MDO-9, GL-MDO-10, GL-MOC-8, GL-MOC-9, GL-MST-11, GL-PCF-6, GL-PCF-7, GL-PIP-00, GL-PRW-8, GL-VHE-00,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781" s="129" t="str" cm="1">
        <f t="array" ref="C781">_xlfn.TEXTJOIN(", ",TRUE,_xlfn._xlws.FILTER('5. Données salariales brutes'!$A$2:$A$1297,('5. Données salariales brutes'!$C$2:$C$1297 &gt;'5. Données salariales brutes'!E781)*('5. Données salariales brutes'!$C$2:$C$1297 &lt;'5. Données salariales brutes'!C781),"No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782" spans="1:3" ht="300" x14ac:dyDescent="0.25">
      <c r="A782" s="61" t="str">
        <f>'5. Données salariales brutes'!A782</f>
        <v>GL-MAM-8</v>
      </c>
      <c r="B782" s="130" t="str" cm="1">
        <f t="array" ref="B782">_xlfn.TEXTJOIN(", ", TRUE, _xlfn._xlws.FILTER('5. Données salariales brutes'!$A$2:$A$1297, ('5. Données salariales brutes'!$C$2:$C$1297 &lt; '5. Données salariales brutes'!D782) * ('5. Données salariales brutes'!$C$2:$C$1297 &gt;= '5. Données salariales brutes'!C782) * ('5. Données salariales brutes'!$A$2:$A$1297 &lt;&gt; '5. Données salariales brutes'!A782), "No matches"))</f>
        <v>CM-07, CO-DEV/PER, CR-06, DA-CON-6, DD-05, ED-EST-01 (EE 6), ED-EST-02 (EE 5) , ED-EST-03 (EE 3), ED-EST-04 (EE 1), ED-EST-04 Maritimes (EE 6), ED-EST-04 Maritimes (EE 7), ED-EST-05 Maritimes (EE 4), ED-EST-06 Maritimes (EE 3), ED-EST-02 Québec (EE 11), ED-EST-03 Québec (EE 9),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EL-02, EN-ENG-01, FR - Recruitment, GL-AIM-10, GL-AMW-10, GL-AMW-11, GL-COI-00, GL-EIM-00, GL-ELE -12, GL-ELE -13, GL-GHW-8, GL-INM-11,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c r="C782" s="129" t="str" cm="1">
        <f t="array" ref="C782">_xlfn.TEXTJOIN(", ",TRUE,_xlfn._xlws.FILTER('5. Données salariales brutes'!$A$2:$A$1297,('5. Données salariales brutes'!$C$2:$C$1297 &gt;'5. Données salariales brutes'!E782)*('5. Données salariales brutes'!$C$2:$C$1297 &lt;'5. Données salariales brutes'!C782),"No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7),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row>
    <row r="783" spans="1:3" ht="345" x14ac:dyDescent="0.25">
      <c r="A783" s="61" t="str">
        <f>'5. Données salariales brutes'!A783</f>
        <v>GL-MAM-9</v>
      </c>
      <c r="B783" s="130" t="str" cm="1">
        <f t="array" ref="B783">_xlfn.TEXTJOIN(", ", TRUE, _xlfn._xlws.FILTER('5. Données salariales brutes'!$A$2:$A$1297, ('5. Données salariales brutes'!$C$2:$C$1297 &lt; '5. Données salariales brutes'!D783) * ('5. Données salariales brutes'!$C$2:$C$1297 &gt;= '5. Données salariales brutes'!C783) * ('5. Données salariales brutes'!$A$2:$A$1297 &lt;&gt; '5. Données salariales brutes'!A783), "No matches"))</f>
        <v>AS-03, DA-PRO-6, DD-05, DS-1, EC-02, ED-EST-01 (EE 7) , ED-EST-02 (EE 6) , ED-EST-03 (EE 4), ED-EST-04 (EE 1), ED-EST-04 Maritimes (EE 7), ED-EST-04 Maritimes (EE 8), ED-EST-05 Maritimes (EE 5), ED-EST-06 Maritimes (EE 4), ED-EST-03 Québec (EE 10), ED-EST-03 Québec (EE 11), ED-EST-04 Québec (EE 9),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GL-GHW-8, GL-GHW-10, GL-GHW-11, GL-INM-12, GL-MAM-10, GL-MAN-10, GL-MDO-11, GL-MDO-12, GL-MOC-10, GL-MOC-11, GL-MST-13, GL-MST-14, GL-PCF-8, GL-PCF-9, GL-PIP-9, GL-PRW-10, GL-SMW-00, GL-VHE-8, GL-WOW-10, GS-08, HP-03, HR-01, HS-HDO-07, HS-PHS-07, LI-8,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c r="C783" s="129" t="str" cm="1">
        <f t="array" ref="C783">_xlfn.TEXTJOIN(", ",TRUE,_xlfn._xlws.FILTER('5. Données salariales brutes'!$A$2:$A$1297,('5. Données salariales brutes'!$C$2:$C$1297 &gt;'5. Données salariales brutes'!E783)*('5. Données salariales brutes'!$C$2:$C$1297 &lt;'5. Données salariales brutes'!C783),"No matches"))</f>
        <v>AR-01, AS-02, CM-07, CO-DEV/PER, CR-06, DA-CON-6, EC-01, ED-EST-01 (EE 5), ED-EST-01 (EE 6), ED-EST-02 (EE 4), ED-EST-02 (EE 5) , ED-EST-03 (EE 2), ED-EST-03 (EE 3), ED-EST-04 Maritimes (EE 6),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784" spans="1:3" ht="315" x14ac:dyDescent="0.25">
      <c r="A784" s="61" t="str">
        <f>'5. Données salariales brutes'!A784</f>
        <v>GL-MAM-10</v>
      </c>
      <c r="B784" s="130" t="str" cm="1">
        <f t="array" ref="B784">_xlfn.TEXTJOIN(", ", TRUE, _xlfn._xlws.FILTER('5. Données salariales brutes'!$A$2:$A$1297, ('5. Données salariales brutes'!$C$2:$C$1297 &lt; '5. Données salariales brutes'!D784) * ('5. Données salariales brutes'!$C$2:$C$1297 &gt;= '5. Données salariales brutes'!C784) * ('5. Données salariales brutes'!$A$2:$A$1297 &lt;&gt; '5. Données salariales brutes'!A784), "No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GL-ELE -14, GL-GHW-10, GL-GHW-11, GL-INM-13, GL-INM-14, GL-MAM-11, GL-MAN-11, GL-MDO-12, GL-MDO-13, GL-MOC-11, GL-MOC-12, GL-MST-14, GL-PCF-9, GL-PCF-10, GL-PIP-9, GL-PIP-10, GL-PRW-11, GL-SMW-8, GL-VHE-9, GL-WOW-11, GT-04, HR-01, HS-HDO-08, LI-9, MA-02, PS-1, SC-5 (utilisation de matériel et métier spécialisés), SC-6 (utilisation de matériel et métier spécialisés), SO-MAO-01, SR-E (Groupe salarial 2 ELE-2), SR-E (Groupe salarial 3 MDO-4), SR-W (Groupe salarial 4), SR-W (Groupe salarial 5), SR-W (Groupe salarial 6), SW-SCW-01, SW-CHA-01</v>
      </c>
      <c r="C784" s="129" t="str" cm="1">
        <f t="array" ref="C784">_xlfn.TEXTJOIN(", ",TRUE,_xlfn._xlws.FILTER('5. Données salariales brutes'!$A$2:$A$1297,('5. Données salariales brutes'!$C$2:$C$1297 &gt;'5. Données salariales brutes'!E784)*('5. Données salariales brutes'!$C$2:$C$1297 &lt;'5. Données salariales brutes'!C784),"No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GL-AIM-11, GL-AMW-10, GL-AMW-11, GL-COI-00, GL-EIM-00, GL-EIM-9, GL-ELE -12, GL-ELE -13, GL-GHW-8, GL-INM-11, GL-INM-12, GL-MAM-9, GL-MAN-9, GL-MAN-10, GL-MDO-11, GL-MOC-10, GL-MST-12, GL-MST-13, GL-PCF-7,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row>
    <row r="785" spans="1:3" ht="315" x14ac:dyDescent="0.25">
      <c r="A785" s="61" t="str">
        <f>'5. Données salariales brutes'!A785</f>
        <v>GL-MAM-11</v>
      </c>
      <c r="B785" s="130" t="str" cm="1">
        <f t="array" ref="B785">_xlfn.TEXTJOIN(", ", TRUE, _xlfn._xlws.FILTER('5. Données salariales brutes'!$A$2:$A$1297, ('5. Données salariales brutes'!$C$2:$C$1297 &lt; '5. Données salariales brutes'!D785) * ('5. Données salariales brutes'!$C$2:$C$1297 &gt;= '5. Données salariales brutes'!C785) * ('5. Données salariales brutes'!$A$2:$A$1297 &lt;&gt; '5. Données salariales brutes'!A785), "No matches"))</f>
        <v>AG-01, AS-04, BI-01, CH-01, CR-07, DA-CON-7, DD-06, DS-2, EC-03, ED-EST-02 (EE 8), ED-EST-03 (EE 5), ED-EST-03 (EE 6), ED-EST-04 (EE 3), ED-EST-05 (EE 1),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ED-LAT-03 (EE 9), ED-LAT-03 (EE 10), ED-LAT-04 (EE 7), ED-LAT-04 (EE 8), EL-03, GL-AIM-13, GL-AMW-13, GL-AMW-14, GL-COI-10, GL-COI-11, GL-EIM-10, GL-GHW-12, GL-INM-14,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c r="C785" s="129" t="str" cm="1">
        <f t="array" ref="C785">_xlfn.TEXTJOIN(", ",TRUE,_xlfn._xlws.FILTER('5. Données salariales brutes'!$A$2:$A$1297,('5. Données salariales brutes'!$C$2:$C$1297 &gt;'5. Données salariales brutes'!E785)*('5. Données salariales brutes'!$C$2:$C$1297 &lt;'5. Données salariales brutes'!C785),"No matches"))</f>
        <v>AS-03, DA-PRO-6, DS-1, EC-02, ED-EST-01 (EE 7) , ED-EST-01 (EE 8), ED-EST-02 (EE 6) , ED-EST-02 (EE 7) , ED-EST-03 (EE 4), ED-EST-04 (EE 1),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row>
    <row r="786" spans="1:3" ht="300" x14ac:dyDescent="0.25">
      <c r="A786" s="61" t="str">
        <f>'5. Données salariales brutes'!A786</f>
        <v>GL-MAM-12</v>
      </c>
      <c r="B786" s="130" t="str" cm="1">
        <f t="array" ref="B786">_xlfn.TEXTJOIN(", ", TRUE, _xlfn._xlws.FILTER('5. Données salariales brutes'!$A$2:$A$1297, ('5. Données salariales brutes'!$C$2:$C$1297 &lt; '5. Données salariales brutes'!D786) * ('5. Données salariales brutes'!$C$2:$C$1297 &gt;= '5. Données salariales brutes'!C786) * ('5. Données salariales brutes'!$A$2:$A$1297 &lt;&gt; '5. Données salariales brutes'!A786),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GL-MAM-13, GL-MAN-13, GL-MAN-14, GL-MDO-14,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c r="C786" s="129" t="str" cm="1">
        <f t="array" ref="C786">_xlfn.TEXTJOIN(", ",TRUE,_xlfn._xlws.FILTER('5. Données salariales brutes'!$A$2:$A$1297,('5. Données salariales brutes'!$C$2:$C$1297 &gt;'5. Données salariales brutes'!E786)*('5. Données salariales brutes'!$C$2:$C$1297 &lt;'5. Données salariales brutes'!C786),"No matches"))</f>
        <v>AG-01, BI-01, CH-01, CR-07, DA-CON-7, DD-06, ED-EST-01 (EE 8), ED-EST-02 (EE 7) , ED-EST-02 (EE 8), ED-EST-03 (EE 5), ED-EST-04 (EE 2), ED-EST-04 (EE 3),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GL-MDO-13, GL-MOC-12, GL-MOC-13,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787" spans="1:3" ht="300" x14ac:dyDescent="0.25">
      <c r="A787" s="61" t="str">
        <f>'5. Données salariales brutes'!A787</f>
        <v>GL-MAM-13</v>
      </c>
      <c r="B787" s="130" t="str" cm="1">
        <f t="array" ref="B787">_xlfn.TEXTJOIN(", ", TRUE, _xlfn._xlws.FILTER('5. Données salariales brutes'!$A$2:$A$1297, ('5. Données salariales brutes'!$C$2:$C$1297 &lt; '5. Données salariales brutes'!D787) * ('5. Données salariales brutes'!$C$2:$C$1297 &gt;= '5. Données salariales brutes'!C787) * ('5. Données salariales brutes'!$A$2:$A$1297 &lt;&gt; '5. Données salariales brutes'!A787),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12), ED-LAT-03 (EE 13), ED-LAT-04 (EE 9), ED-LAT-04 (EE 10), EG-04, EL-04, EN-ENG-02, EN-SUR-01, GL-COI-12, GL-COI-13, GL-EIM-12, GL-MAM-14, GL-MAN-14, GL-PCF-12, GL-PCF-13, GL-PIP-12, GL-PIP-13, GL-PRW-14, GL-SMW-11, GL-VHE-12, GL-WOW-14, GS-10, GS-11, HP-04, HR-02, HS-HDO-09, HS-PHS-09, LS-02, MT-02, NU-CHN-1, NU-HOS-1, PE-02, PI-05-CGC, PR(S)-02, SC-7 (utilisation de matériel et métier spécialisés), SE-RES-1, SG-PAT-02, SO-FLP-02, SO-MAO-02, SO-RAD-01, SR-W (Groupe salarial 8), SR-W (Groupe salarial 11), SW-SCW-02, SW-CHA-02, TI-05, UT-1, WP-03</v>
      </c>
      <c r="C787" s="129" t="str" cm="1">
        <f t="array" ref="C787">_xlfn.TEXTJOIN(", ",TRUE,_xlfn._xlws.FILTER('5. Données salariales brutes'!$A$2:$A$1297,('5. Données salariales brutes'!$C$2:$C$1297 &gt;'5. Données salariales brutes'!E787)*('5. Données salariales brutes'!$C$2:$C$1297 &lt;'5. Données salariales brutes'!C787),"No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ED-LAT-03 (EE 11), ED-LAT-04 (EE 7), ED-LAT-04 (EE 8), EL-03, FB-2, GL-AIM-13, GL-AIM-14, GL-AMW-13, GL-AMW-14, GL-COI-11, GL-EIM-10, GL-EIM-11, GL-GHW-12, GL-INM-14, GL-MAM-12,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row>
    <row r="788" spans="1:3" ht="270" x14ac:dyDescent="0.25">
      <c r="A788" s="61" t="str">
        <f>'5. Données salariales brutes'!A788</f>
        <v>GL-MAM-14</v>
      </c>
      <c r="B788" s="130" t="str" cm="1">
        <f t="array" ref="B788">_xlfn.TEXTJOIN(", ", TRUE, _xlfn._xlws.FILTER('5. Données salariales brutes'!$A$2:$A$1297, ('5. Données salariales brutes'!$C$2:$C$1297 &lt; '5. Données salariales brutes'!D788) * ('5. Données salariales brutes'!$C$2:$C$1297 &gt;= '5. Données salariales brutes'!C788) * ('5. Données salariales brutes'!$A$2:$A$1297 &lt;&gt; '5. Données salariales brutes'!A788),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GL-COI-13, GL-COI-14, GL-EIM-13, GL-PCF-13, GL-PIP-13, GL-PIP-14, GL-SMW-11, GL-SMW-12, GL-VHE-13, GS-11, GT-05, HP-05, HR-02, HS-HDO-10, HS-PHS-09, MT-02, NU-CHN-1, NU-HOS-1, PI-05-CGC, PO-IMA-03, PO-LES-TO-03, PO-LES-IM-03, PO-TCO-03, RO-04, SE-RES-1, SO-FLP-02, SO-MAO-03, SO-RAD-01, SR-E (Groupe salarial 4 MDO-5), SR-E (Groupe salarial 5), SR-W (Groupe salarial 11), SW-CHA-02, TR-02</v>
      </c>
      <c r="C788" s="129" t="str" cm="1">
        <f t="array" ref="C788">_xlfn.TEXTJOIN(", ",TRUE,_xlfn._xlws.FILTER('5. Données salariales brutes'!$A$2:$A$1297,('5. Données salariales brutes'!$C$2:$C$1297 &gt;'5. Données salariales brutes'!E788)*('5. Données salariales brutes'!$C$2:$C$1297 &lt;'5. Données salariales brutes'!C788),"No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ED-EST-06 Manitoba (EE 4), ED-EST-04 Saskatchewan (EE 7),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ED-LAT-04 (EE 10),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row>
    <row r="789" spans="1:3" ht="180" x14ac:dyDescent="0.25">
      <c r="A789" s="61" t="str">
        <f>'5. Données salariales brutes'!A789</f>
        <v>GL-MAN-1</v>
      </c>
      <c r="B789" s="130" t="str" cm="1">
        <f t="array" ref="B789">_xlfn.TEXTJOIN(", ", TRUE, _xlfn._xlws.FILTER('5. Données salariales brutes'!$A$2:$A$1297, ('5. Données salariales brutes'!$C$2:$C$1297 &lt; '5. Données salariales brutes'!D789) * ('5. Données salariales brutes'!$C$2:$C$1297 &gt;= '5. Données salariales brutes'!C789) * ('5. Données salariales brutes'!$A$2:$A$1297 &lt;&gt; '5. Données salariales brutes'!A789),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GL-MAN-2, GL-MDO-4, GL-MOC-2, GL-MOC-3, GS-03, GT-01, HS-HDO-02, LI-4, OE-MEO-5, PY-03, SR-W (Groupe salarial 1), SR-W (Groupe salarial 9) APC-4, SR-W (Groupe salarial 9) APD-5, ST-SCY-2, ST-SCY-3, TI-01</v>
      </c>
      <c r="C789" s="129" t="str" cm="1">
        <f t="array" ref="C789">_xlfn.TEXTJOIN(", ",TRUE,_xlfn._xlws.FILTER('5. Données salariales brutes'!$A$2:$A$1297,('5. Données salariales brutes'!$C$2:$C$1297 &gt;'5. Données salariales brutes'!E789)*('5. Données salariales brutes'!$C$2:$C$1297 &lt;'5. Données salariales brutes'!C789),"No matches"))</f>
        <v>CM-04, CR-03, DA-CON-3, DA-PRO-3, ED-EST-01 Maritimes (EE 7), ED-EST-02 Maritimes (EE 6), ED-EST-03 Maritimes (EE 3), ED-EST-01 Québec (EE 5), ED-EST-02 Québec (EE 4), ED-EST-03 Québec (EE 2), ED-EST-04 Québec (EE 1),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GL-MDO-3, GL-MOC-1, HS-HDO-01, HS-PHS-02, LI-3, SR-W (Groupe salarial 9) APD-4, ST-OCE-3, ST-SCY-1</v>
      </c>
    </row>
    <row r="790" spans="1:3" ht="195" x14ac:dyDescent="0.25">
      <c r="A790" s="61" t="str">
        <f>'5. Données salariales brutes'!A790</f>
        <v>GL-MAN-2</v>
      </c>
      <c r="B790" s="130" t="str" cm="1">
        <f t="array" ref="B790">_xlfn.TEXTJOIN(", ", TRUE, _xlfn._xlws.FILTER('5. Données salariales brutes'!$A$2:$A$1297, ('5. Données salariales brutes'!$C$2:$C$1297 &lt; '5. Données salariales brutes'!D790) * ('5. Données salariales brutes'!$C$2:$C$1297 &gt;= '5. Données salariales brutes'!C790) * ('5. Données salariales brutes'!$A$2:$A$1297 &lt;&gt; '5. Données salariales brutes'!A790), "No matches"))</f>
        <v>CM-05, CR-04, ED-EST-01 (EE 2), ED-EST-02 Maritimes (EE 8), ED-EST-03 Maritimes (EE 5),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GL-MAN-3, GL-MDO-5, GL-MOC-3, GL-MOC-4, GS-04, HS-HDO-02, HS-PHS-03, OE-MEO-5, PY-04, SR-W (Groupe salarial 1), ST-COR-1, ST-SCY-3, TI-01</v>
      </c>
      <c r="C790" s="129" t="str" cm="1">
        <f t="array" ref="C790">_xlfn.TEXTJOIN(", ",TRUE,_xlfn._xlws.FILTER('5. Données salariales brutes'!$A$2:$A$1297,('5. Données salariales brutes'!$C$2:$C$1297 &gt;'5. Données salariales brutes'!E790)*('5. Données salariales brutes'!$C$2:$C$1297 &lt;'5. Données salariales brutes'!C790),"No matches"))</f>
        <v>DA-PRO-3, DD-02, ED-EST-01 (EE 1), ED-EST-01 Maritimes (EE 7), ED-EST-01 Maritimes (EE 8), ED-EST-02 Maritimes (EE 6), ED-EST-02 Maritimes (EE 7), ED-EST-03 Maritimes (EE 3), ED-EST-03 Maritimes (EE 4), ED-EST-04 Maritimes (EE 1), ED-EST-01 Québec (EE 5), ED-EST-02 Québec (EE 4),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GL-MDO-4, GL-MOC-1, GL-MOC-2, GS-03, GT-01, HS-PHS-02, LI-4, PY-03, SR-W (Groupe salarial 9) APC-4, SR-W (Groupe salarial 9) APD-5, ST-OCE-3, ST-SCY-2</v>
      </c>
    </row>
    <row r="791" spans="1:3" ht="195" x14ac:dyDescent="0.25">
      <c r="A791" s="61" t="str">
        <f>'5. Données salariales brutes'!A791</f>
        <v>GL-MAN-3</v>
      </c>
      <c r="B791" s="130" t="str" cm="1">
        <f t="array" ref="B791">_xlfn.TEXTJOIN(", ", TRUE, _xlfn._xlws.FILTER('5. Données salariales brutes'!$A$2:$A$1297, ('5. Données salariales brutes'!$C$2:$C$1297 &lt; '5. Données salariales brutes'!D791) * ('5. Données salariales brutes'!$C$2:$C$1297 &gt;= '5. Données salariales brutes'!C791) * ('5. Données salariales brutes'!$A$2:$A$1297 &lt;&gt; '5. Données salariales brutes'!A791), "No matches"))</f>
        <v>DA-PRO-4, DD-03, ED-EST-01 (EE 2), ED-EST-02 (EE 1) ,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GS-04, HS-HDO-03, HS-PHS-03, LI-5, PY-04, SC-1 (service du pont et service de la chambre des machines), SC-STD-1, SC-1 (utilisation de matériel et métier spécialisés), SR-W (Groupe salarial 9) APC-5, SR-W (Groupe salarial 9) APD-6, ST-COR-1, TI-02</v>
      </c>
      <c r="C791" s="129" t="str" cm="1">
        <f t="array" ref="C791">_xlfn.TEXTJOIN(", ",TRUE,_xlfn._xlws.FILTER('5. Données salariales brutes'!$A$2:$A$1297,('5. Données salariales brutes'!$C$2:$C$1297 &gt;'5. Données salariales brutes'!E791)*('5. Données salariales brutes'!$C$2:$C$1297 &lt;'5. Données salariales brutes'!C791),"No matches"))</f>
        <v>CM-05, CR-04, DD-02, ED-EST-01 (EE 1), ED-EST-01 Maritimes (EE 8), ED-EST-02 Maritimes (EE 7), ED-EST-02 Maritimes (EE 8),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3), ED-LAT-01 (EE 4), ED-LAT-02 (EE 1), GL-AMW-00, GL-AMW-3, GL-AMW-4, GL-ELE -5, GL-ELE -6, GL-MAN-2, GL-MDO-4, GL-MOC-2, GL-MOC-3, GS-03, GT-01, HS-HDO-02, LI-4, OE-MEO-5, SR-W (Groupe salarial 1), SR-W (Groupe salarial 9) APC-4, SR-W (Groupe salarial 9) APD-5, ST-SCY-2, ST-SCY-3, TI-01</v>
      </c>
    </row>
    <row r="792" spans="1:3" ht="225" x14ac:dyDescent="0.25">
      <c r="A792" s="61" t="str">
        <f>'5. Données salariales brutes'!A792</f>
        <v>GL-MAN-4</v>
      </c>
      <c r="B792" s="130" t="str" cm="1">
        <f t="array" ref="B792">_xlfn.TEXTJOIN(", ", TRUE, _xlfn._xlws.FILTER('5. Données salariales brutes'!$A$2:$A$1297, ('5. Données salariales brutes'!$C$2:$C$1297 &lt; '5. Données salariales brutes'!D792) * ('5. Données salariales brutes'!$C$2:$C$1297 &gt;= '5. Données salariales brutes'!C792) * ('5. Données salariales brutes'!$A$2:$A$1297 &lt;&gt; '5. Données salariales brutes'!A792), "No matches"))</f>
        <v>CR-05, DD-03, ED-EST-01 (EE 3), ED-EST-02 (EE 2) , ED-EST-02 Maritimes (EE 9), ED-EST-03 Maritimes (EE 7), ED-EST-04 Maritimes (EE 3), ED-EST-05 Maritimes (EE 1),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5), ED-EST-02 Saskatchewan (EE 7),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EG-01, GL-AMW-6, GL-ELE -8, GL-GHW-3, GL-GHW-4, GL-MAM-5,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c r="C792" s="129" t="str" cm="1">
        <f t="array" ref="C792">_xlfn.TEXTJOIN(", ",TRUE,_xlfn._xlws.FILTER('5. Données salariales brutes'!$A$2:$A$1297,('5. Données salariales brutes'!$C$2:$C$1297 &gt;'5. Données salariales brutes'!E792)*('5. Données salariales brutes'!$C$2:$C$1297 &lt;'5. Données salariales brutes'!C792),"No matches"))</f>
        <v>CM-05, CR-04, DA-PRO-4, ED-EST-01 (EE 2), ED-EST-02 (EE 1) , ED-EST-02 Maritimes (EE 8), ED-EST-03 Maritimes (EE 5), ED-EST-03 Maritimes (EE 6), ED-EST-04 Maritimes (EE 2), ED-EST-01 Québec (EE 6), ED-EST-01 Québec (EE 7), ED-EST-02 Québec (EE 6), ED-EST-03 Québec (EE 4), ED-EST-04 Québec (EE 3), ED-EST-05 Québec (EE 1), ED-EST-01 Ontario (EE 7), ED-EST-01 Ontario (EE 8), ED-EST-02 Ontario (EE 3), ED-EST-02 Ontario (EE 4), ED-EST-03 Ontario (EE 3), ED-EST-02 Manitoba (EE 6), ED-EST-02 Manitoba (EE 7), ED-EST-03 Manitoba (EE 3), ED-EST-03 Manitoba (EE 4),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ED-LAT-03 (EE 1), EL-01, EU-PEI-1, GL-AMW-00, GL-AMW-4, GL-AMW-5, GL-ELE -6, GL-ELE -7, GL-MAN-3, GL-MDO-5, GL-MOC-3, GL-MOC-4, GS-04, HS-HDO-02, HS-PHS-03, LI-5, OE-MEO-5, PY-04, SR-W (Groupe salarial 1), SR-W (Groupe salarial 9) APD-6, ST-COR-1, ST-SCY-3, TI-01</v>
      </c>
    </row>
    <row r="793" spans="1:3" ht="255" x14ac:dyDescent="0.25">
      <c r="A793" s="61" t="str">
        <f>'5. Données salariales brutes'!A793</f>
        <v>GL-MAN-5</v>
      </c>
      <c r="B793" s="130" t="str" cm="1">
        <f t="array" ref="B793">_xlfn.TEXTJOIN(", ", TRUE, _xlfn._xlws.FILTER('5. Données salariales brutes'!$A$2:$A$1297, ('5. Données salariales brutes'!$C$2:$C$1297 &lt; '5. Données salariales brutes'!D793) * ('5. Données salariales brutes'!$C$2:$C$1297 &gt;= '5. Données salariales brutes'!C793) * ('5. Données salariales brutes'!$A$2:$A$1297 &lt;&gt; '5. Données salariales brutes'!A793), "No matches"))</f>
        <v>AS-01, CM-06, CR-05, DA-CON-4,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793" s="129" t="str" cm="1">
        <f t="array" ref="C793">_xlfn.TEXTJOIN(", ",TRUE,_xlfn._xlws.FILTER('5. Données salariales brutes'!$A$2:$A$1297,('5. Données salariales brutes'!$C$2:$C$1297 &gt;'5. Données salariales brutes'!E793)*('5. Données salariales brutes'!$C$2:$C$1297 &lt;'5. Données salariales brutes'!C793),"No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794" spans="1:3" ht="255" x14ac:dyDescent="0.25">
      <c r="A794" s="61" t="str">
        <f>'5. Données salariales brutes'!A794</f>
        <v>GL-MAN-6</v>
      </c>
      <c r="B794" s="130" t="str" cm="1">
        <f t="array" ref="B794">_xlfn.TEXTJOIN(", ", TRUE, _xlfn._xlws.FILTER('5. Données salariales brutes'!$A$2:$A$1297, ('5. Données salariales brutes'!$C$2:$C$1297 &lt; '5. Données salariales brutes'!D794) * ('5. Données salariales brutes'!$C$2:$C$1297 &gt;= '5. Données salariales brutes'!C794) * ('5. Données salariales brutes'!$A$2:$A$1297 &lt;&gt; '5. Données salariales brutes'!A794), "No matches"))</f>
        <v>AS-01, CM-06,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794" s="129" t="str" cm="1">
        <f t="array" ref="C794">_xlfn.TEXTJOIN(", ",TRUE,_xlfn._xlws.FILTER('5. Données salariales brutes'!$A$2:$A$1297,('5. Données salariales brutes'!$C$2:$C$1297 &gt;'5. Données salariales brutes'!E794)*('5. Données salariales brutes'!$C$2:$C$1297 &lt;'5. Données salariales brutes'!C794),"No matches"))</f>
        <v>CR-05, DA-CON-4,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GL-GHW-3, GL-GHW-4, GL-INM-00, GL-MAM-5, GL-MAN-5,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795" spans="1:3" ht="285" x14ac:dyDescent="0.25">
      <c r="A795" s="61" t="str">
        <f>'5. Données salariales brutes'!A795</f>
        <v>GL-MAN-7</v>
      </c>
      <c r="B795" s="130" t="str" cm="1">
        <f t="array" ref="B795">_xlfn.TEXTJOIN(", ", TRUE, _xlfn._xlws.FILTER('5. Données salariales brutes'!$A$2:$A$1297, ('5. Données salariales brutes'!$C$2:$C$1297 &lt; '5. Données salariales brutes'!D795) * ('5. Données salariales brutes'!$C$2:$C$1297 &gt;= '5. Données salariales brutes'!C795) * ('5. Données salariales brutes'!$A$2:$A$1297 &lt;&gt; '5. Données salariales brutes'!A795),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ED-EST-05 Ontario (EE 2), ED-EST-05 Ontario (EE 3), ED-EST-06 Ontario (EE 1), ED-EST-03 Manitoba (EE 7),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GL-AIM-9, GL-AMW-9, GL-ELE -10, GL-ELE -11, GL-GHW-6, GL-GHW-7, GL-INM-9, GL-INM-10, GL-MAM-00, GL-MAM-7, GL-MAM-8, GL-MAN-8, GL-MDO-9, GL-MOC-8,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795" s="129" t="str" cm="1">
        <f t="array" ref="C795">_xlfn.TEXTJOIN(", ",TRUE,_xlfn._xlws.FILTER('5. Données salariales brutes'!$A$2:$A$1297,('5. Données salariales brutes'!$C$2:$C$1297 &gt;'5. Données salariales brutes'!E795)*('5. Données salariales brutes'!$C$2:$C$1297 &lt;'5. Données salariales brutes'!C795),"No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796" spans="1:3" ht="300" x14ac:dyDescent="0.25">
      <c r="A796" s="61" t="str">
        <f>'5. Données salariales brutes'!A796</f>
        <v>GL-MAN-8</v>
      </c>
      <c r="B796" s="130" t="str" cm="1">
        <f t="array" ref="B796">_xlfn.TEXTJOIN(", ", TRUE, _xlfn._xlws.FILTER('5. Données salariales brutes'!$A$2:$A$1297, ('5. Données salariales brutes'!$C$2:$C$1297 &lt; '5. Données salariales brutes'!D796) * ('5. Données salariales brutes'!$C$2:$C$1297 &gt;= '5. Données salariales brutes'!C796) * ('5. Données salariales brutes'!$A$2:$A$1297 &lt;&gt; '5. Données salariales brutes'!A796),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GL-MOC-9, GL-MOC-10, GL-MST-12, GL-PCF-7, GL-PIP-00, GL-PRW-8, GL-PRW-9, GL-VHE-00, GL-WOW-9, GS-07, GT-03, HS-HDO-06, HS-PHS-06, IS-02 , MT-01, OM-02, PI-03-CGC, PM-02 , PY-07, SC-6 (service du pont et service de la chambre des machines), SC-STD-6, SC-4 (utilisation de matériel et métier spécialisés), SG-SRE-01, SO-MAO-TO, SR-E (Groupe salarial 1), SR-W (Groupe salarial 9) APC-7, SR-W (Groupe salarial 9) APD-9, TR-01</v>
      </c>
      <c r="C796" s="129" t="str" cm="1">
        <f t="array" ref="C796">_xlfn.TEXTJOIN(", ",TRUE,_xlfn._xlws.FILTER('5. Données salariales brutes'!$A$2:$A$1297,('5. Données salariales brutes'!$C$2:$C$1297 &gt;'5. Données salariales brutes'!E796)*('5. Données salariales brutes'!$C$2:$C$1297 &lt;'5. Données salariales brutes'!C796),"No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GL-ELE -11, GL-GHW-5, GL-GHW-6, GL-INM-9, GL-MAM-00, GL-MAM-7, GL-MAN-7, GL-MDO-8, GL-MDO-9, GL-MOC-8, GL-MST-10, GL-MST-11, GL-PCF-00, GL-PCF-6, GL-PRW-7, GL-WOW-00, GS-06, HP-02, HS-HDO-05, HS-PHS-05, LI-7, PG-01, PI-02-CGC, PY-06, RO-01, SC-4 (service du pont et service de la chambre des machines), SC-5 (service du pont et service de la chambre des machines), SC-STD-4, SC-STD-5, SR-W (Groupe salarial 2), SR-W (Groupe salarial 3), SR-W (Groupe salarial 9) APD-8, TI-03</v>
      </c>
    </row>
    <row r="797" spans="1:3" ht="315" x14ac:dyDescent="0.25">
      <c r="A797" s="61" t="str">
        <f>'5. Données salariales brutes'!A797</f>
        <v>GL-MAN-9</v>
      </c>
      <c r="B797" s="130" t="str" cm="1">
        <f t="array" ref="B797">_xlfn.TEXTJOIN(", ", TRUE, _xlfn._xlws.FILTER('5. Données salariales brutes'!$A$2:$A$1297, ('5. Données salariales brutes'!$C$2:$C$1297 &lt; '5. Données salariales brutes'!D797) * ('5. Données salariales brutes'!$C$2:$C$1297 &gt;= '5. Données salariales brutes'!C797) * ('5. Données salariales brutes'!$A$2:$A$1297 &lt;&gt; '5. Données salariales brutes'!A797), "No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c r="C797" s="129" t="str" cm="1">
        <f t="array" ref="C797">_xlfn.TEXTJOIN(", ",TRUE,_xlfn._xlws.FILTER('5. Données salariales brutes'!$A$2:$A$1297,('5. Données salariales brutes'!$C$2:$C$1297 &gt;'5. Données salariales brutes'!E797)*('5. Données salariales brutes'!$C$2:$C$1297 &lt;'5. Données salariales brutes'!C797),"No matches"))</f>
        <v>AR-01, AS-02, CM-07, CO-DEV/PER, CR-06, DA-CON-5,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798" spans="1:3" ht="315" x14ac:dyDescent="0.25">
      <c r="A798" s="61" t="str">
        <f>'5. Données salariales brutes'!A798</f>
        <v>GL-MAN-10</v>
      </c>
      <c r="B798" s="130" t="str" cm="1">
        <f t="array" ref="B798">_xlfn.TEXTJOIN(", ", TRUE, _xlfn._xlws.FILTER('5. Données salariales brutes'!$A$2:$A$1297, ('5. Données salariales brutes'!$C$2:$C$1297 &lt; '5. Données salariales brutes'!D798) * ('5. Données salariales brutes'!$C$2:$C$1297 &gt;= '5. Données salariales brutes'!C798) * ('5. Données salariales brutes'!$A$2:$A$1297 &lt;&gt; '5. Données salariales brutes'!A798), "No matches"))</f>
        <v>DD-06,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798" s="129" t="str" cm="1">
        <f t="array" ref="C798">_xlfn.TEXTJOIN(", ",TRUE,_xlfn._xlws.FILTER('5. Données salariales brutes'!$A$2:$A$1297,('5. Données salariales brutes'!$C$2:$C$1297 &gt;'5. Données salariales brutes'!E798)*('5. Données salariales brutes'!$C$2:$C$1297 &lt;'5. Données salariales brutes'!C798),"No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GL-MDO-10, GL-MDO-11, GL-MOC-9, GL-MOC-10, GL-MST-12, GL-MST-13, GL-PCF-7, GL-PCF-8, GL-PRW-9, GL-SMW-00, GL-VHE-00, GL-VHE-8, GL-WOW-9, GL-WOW-10,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799" spans="1:3" ht="315" x14ac:dyDescent="0.25">
      <c r="A799" s="61" t="str">
        <f>'5. Données salariales brutes'!A799</f>
        <v>GL-MAN-11</v>
      </c>
      <c r="B799" s="130" t="str" cm="1">
        <f t="array" ref="B799">_xlfn.TEXTJOIN(", ", TRUE, _xlfn._xlws.FILTER('5. Données salariales brutes'!$A$2:$A$1297, ('5. Données salariales brutes'!$C$2:$C$1297 &lt; '5. Données salariales brutes'!D799) * ('5. Données salariales brutes'!$C$2:$C$1297 &gt;= '5. Données salariales brutes'!C799) * ('5. Données salariales brutes'!$A$2:$A$1297 &lt;&gt; '5. Données salariales brutes'!A799),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c r="C799" s="129" t="str" cm="1">
        <f t="array" ref="C799">_xlfn.TEXTJOIN(", ",TRUE,_xlfn._xlws.FILTER('5. Données salariales brutes'!$A$2:$A$1297,('5. Données salariales brutes'!$C$2:$C$1297 &gt;'5. Données salariales brutes'!E799)*('5. Données salariales brutes'!$C$2:$C$1297 &lt;'5. Données salariales brutes'!C799),"No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800" spans="1:3" ht="285" x14ac:dyDescent="0.25">
      <c r="A800" s="61" t="str">
        <f>'5. Données salariales brutes'!A800</f>
        <v>GL-MAN-12</v>
      </c>
      <c r="B800" s="130" t="str" cm="1">
        <f t="array" ref="B800">_xlfn.TEXTJOIN(", ", TRUE, _xlfn._xlws.FILTER('5. Données salariales brutes'!$A$2:$A$1297, ('5. Données salariales brutes'!$C$2:$C$1297 &lt; '5. Données salariales brutes'!D800) * ('5. Données salariales brutes'!$C$2:$C$1297 &gt;= '5. Données salariales brutes'!C800) * ('5. Données salariales brutes'!$A$2:$A$1297 &lt;&gt; '5. Données salariales brutes'!A800), "No matches"))</f>
        <v>AI-01, AS-04, DA-CON-7, DA-PRO-7, DS-2, EC-03, ED-EST-02 (EE 8), ED-EST-02 (EE 9), ED-EST-03 (EE 6), ED-EST-04 (EE 3), ED-EST-04 (EE 4), ED-EST-05 (EE 2), ED-EST-06 (EE 1), ED-EST-04 Maritimes (EE 10), ED-EST-05 Maritimes (EE 7), ED-EST-05 Maritimes (EE 8), ED-EST-06 Maritimes (EE 6), ED-EST-04 Québec (EE 12), ED-EST-05 Québec (EE 9),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GL-WOW-12, GL-WOW-13, GS-09, GS-10, HP-04, HS-HDO-09, HS-PHS-08, IS-03 , IT-01, LS-01, OM-03, PC-01, PE-02, PG-03, PI-04-CGC, PM-04 , PO-IMA-02, PO-LES-TO-02, PO-LES-IM-02, PO-TCO-02, PR(S)-02, RO-03, SC-7 (utilisation de matériel et métier spécialisés), SG-SRE-02, SO-FLP-01, SR-E (APA), SR-E (APB), SR-W (Groupe salarial 7), TI-05, WP-03</v>
      </c>
      <c r="C800" s="129" t="str" cm="1">
        <f t="array" ref="C800">_xlfn.TEXTJOIN(", ",TRUE,_xlfn._xlws.FILTER('5. Données salariales brutes'!$A$2:$A$1297,('5. Données salariales brutes'!$C$2:$C$1297 &gt;'5. Données salariales brutes'!E800)*('5. Données salariales brutes'!$C$2:$C$1297 &lt;'5. Données salariales brutes'!C800),"No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GL-EIM-10, GL-ELE -14, GL-GHW-10, GL-GHW-11, GL-INM-13, GL-INM-14, GL-MAM-10, GL-MAM-11, GL-MAN-11, GL-MDO-12, GL-MDO-13, GL-MOC-11, GL-MOC-12, GL-MST-14, GL-PCF-9, GL-PCF-10, GL-PIP-9, GL-PIP-10, GL-PRW-11, GL-SMW-8, GL-VHE-9, GL-WOW-11, GT-04, HR-01, HS-HDO-08, LI-9, MA-02, PS-1, SC-5 (utilisation de matériel et métier spécialisés), SC-6 (utilisation de matériel et métier spécialisés), SG-PAT-01, SO-MAO-01, SR-E (Groupe salarial 2 ELE-2), SR-E (Groupe salarial 3 MDO-4), SR-W (Groupe salarial 4), SR-W (Groupe salarial 5), SR-W (Groupe salarial 6), SW-SCW-01, SW-CHA-01</v>
      </c>
    </row>
    <row r="801" spans="1:3" ht="285" x14ac:dyDescent="0.25">
      <c r="A801" s="61" t="str">
        <f>'5. Données salariales brutes'!A801</f>
        <v>GL-MAN-13</v>
      </c>
      <c r="B801" s="130" t="str" cm="1">
        <f t="array" ref="B801">_xlfn.TEXTJOIN(", ", TRUE, _xlfn._xlws.FILTER('5. Données salariales brutes'!$A$2:$A$1297, ('5. Données salariales brutes'!$C$2:$C$1297 &lt; '5. Données salariales brutes'!D801) * ('5. Données salariales brutes'!$C$2:$C$1297 &gt;= '5. Données salariales brutes'!C801) * ('5. Données salariales brutes'!$A$2:$A$1297 &lt;&gt; '5. Données salariales brutes'!A801),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GL-EIM-11, GL-EIM-12, GL-MAM-13, GL-MAM-14, GL-MAN-14, GL-MOC-14, GL-PCF-12, GL-PIP-12, GL-PIP-13, GL-PRW-13, GL-PRW-14, GL-SMW-10, GL-SMW-11, GL-VHE-11, GL-VHE-12, GL-WOW-14, GS-10, HP-04, HR-02, HS-HDO-09, IT-01, LS-01, LS-02, MT-02, OM-03, PE-02, PG-03, PR(S)-02, SC-7 (utilisation de matériel et métier spécialisés), SE-RES-1, SG-PAT-02, SG-SRE-02, SO-FLP-02, SO-MAO-02, SO-RAD-01, SR-W (Groupe salarial 8), SW-SCW-02, TI-05, UT-1, WP-03</v>
      </c>
      <c r="C801" s="129" t="str" cm="1">
        <f t="array" ref="C801">_xlfn.TEXTJOIN(", ",TRUE,_xlfn._xlws.FILTER('5. Données salariales brutes'!$A$2:$A$1297,('5. Données salariales brutes'!$C$2:$C$1297 &gt;'5. Données salariales brutes'!E801)*('5. Données salariales brutes'!$C$2:$C$1297 &lt;'5. Données salariales brutes'!C801),"No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FB-1, GL-AIM-13, GL-AIM-14, GL-AMW-13, GL-AMW-14, GL-COI-10, GL-COI-11, GL-EIM-10, GL-GHW-12, GL-INM-14, GL-MAM-11, GL-MAM-12, GL-MAN-12,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802" spans="1:3" ht="270" x14ac:dyDescent="0.25">
      <c r="A802" s="61" t="str">
        <f>'5. Données salariales brutes'!A802</f>
        <v>GL-MAN-14</v>
      </c>
      <c r="B802" s="130" t="str" cm="1">
        <f t="array" ref="B802">_xlfn.TEXTJOIN(", ", TRUE, _xlfn._xlws.FILTER('5. Données salariales brutes'!$A$2:$A$1297, ('5. Données salariales brutes'!$C$2:$C$1297 &lt; '5. Données salariales brutes'!D802) * ('5. Données salariales brutes'!$C$2:$C$1297 &gt;= '5. Données salariales brutes'!C802) * ('5. Données salariales brutes'!$A$2:$A$1297 &lt;&gt; '5. Données salariales brutes'!A802), "No matches"))</f>
        <v>AR-02, CO-01, CT-FIN-01 , CT-EAV-01 , CT-IAU-01 ,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c r="C802" s="129" t="str" cm="1">
        <f t="array" ref="C802">_xlfn.TEXTJOIN(", ",TRUE,_xlfn._xlws.FILTER('5. Données salariales brutes'!$A$2:$A$1297,('5. Données salariales brutes'!$C$2:$C$1297 &gt;'5. Données salariales brutes'!E802)*('5. Données salariales brutes'!$C$2:$C$1297 &lt;'5. Données salariales brutes'!C802),"No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GL-MDO-14, GL-MOC-13, GL-MOC-14, GL-PCF-11, GL-PIP-11, GL-PIP-12, GL-PRW-13, GL-SMW-10, GL-VHE-11, GL-WOW-13, GS-09, GS-10, HP-04, HS-HDO-09, HS-PHS-08, IS-03 , IT-01, LS-01, OM-03, PC-01, PE-02, PG-03, PM-04 , PO-IMA-02, PO-LES-TO-02, PO-LES-IM-02, PO-TCO-02, PR(S)-02, RO-03, SC-7 (utilisation de matériel et métier spécialisés), SG-PAT-02, SG-SRE-02, SO-FLP-01, SR-E (APA), SR-E (APB), SR-W (Groupe salarial 7), SW-SCW-02, TI-05, WP-03</v>
      </c>
    </row>
    <row r="803" spans="1:3" ht="180" x14ac:dyDescent="0.25">
      <c r="A803" s="61" t="str">
        <f>'5. Données salariales brutes'!A803</f>
        <v>GL-MDO-1</v>
      </c>
      <c r="B803" s="130" t="str" cm="1">
        <f t="array" ref="B803">_xlfn.TEXTJOIN(", ", TRUE, _xlfn._xlws.FILTER('5. Données salariales brutes'!$A$2:$A$1297, ('5. Données salariales brutes'!$C$2:$C$1297 &lt; '5. Données salariales brutes'!D803) * ('5. Données salariales brutes'!$C$2:$C$1297 &gt;= '5. Données salariales brutes'!C803) * ('5. Données salariales brutes'!$A$2:$A$1297 &lt;&gt; '5. Données salariales brutes'!A803), "No matches"))</f>
        <v>CM-04, CR-03, DA-CON-3, DA-PRO-3,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-3, GL-ELE -4, GL-MDO-2, GL-MOC-1, HS-HDO-01, LI-3, SR-W (Groupe salarial 9) APD-4, ST-SCY-1</v>
      </c>
      <c r="C803" s="129" t="str" cm="1">
        <f t="array" ref="C803">_xlfn.TEXTJOIN(", ",TRUE,_xlfn._xlws.FILTER('5. Données salariales brutes'!$A$2:$A$1297,('5. Données salariales brutes'!$C$2:$C$1297 &gt;'5. Données salariales brutes'!E803)*('5. Données salariales brutes'!$C$2:$C$1297 &lt;'5. Données salariales brutes'!C803),"No matches"))</f>
        <v>DA-PRO-2, ED-EST-01 Maritimes (EE 5), ED-EST-01 Maritimes (EE 6), ED-EST-02 Maritimes (EE 4), ED-EST-03 Maritimes (EE 1), ED-EST-03 Maritimes (EE 2), ED-EST-01 Québec (EE 3), ED-EST-02 Québec (EE 2), ED-EST-03 Québec (EE 1), ED-EST-01 Ontario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GL-ELE -2, HS-PHS-01, LI-1, LI-2, OE-MEO-4, PY-02, SR-W (Groupe salarial 9) APC-3, ST-OCE-2, ST-STN-1, ST-STN-2</v>
      </c>
    </row>
    <row r="804" spans="1:3" ht="180" x14ac:dyDescent="0.25">
      <c r="A804" s="61" t="str">
        <f>'5. Données salariales brutes'!A804</f>
        <v>GL-MDO-2</v>
      </c>
      <c r="B804" s="130" t="str" cm="1">
        <f t="array" ref="B804">_xlfn.TEXTJOIN(", ", TRUE, _xlfn._xlws.FILTER('5. Données salariales brutes'!$A$2:$A$1297, ('5. Données salariales brutes'!$C$2:$C$1297 &lt; '5. Données salariales brutes'!D804) * ('5. Données salariales brutes'!$C$2:$C$1297 &gt;= '5. Données salariales brutes'!C804) * ('5. Données salariales brutes'!$A$2:$A$1297 &lt;&gt; '5. Données salariales brutes'!A804), "No matches"))</f>
        <v>CM-04, DA-PRO-3, DD-02, ED-EST-01 (EE 1),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GL-MAN-1, GL-MDO-3, GL-MOC-1, GL-MOC-2, GS-03, GT-01, HS-PHS-02, PY-03, SR-W (Groupe salarial 9) APC-4, SR-W (Groupe salarial 9) APD-5, ST-OCE-3, ST-SCY-2</v>
      </c>
      <c r="C804" s="129" t="str" cm="1">
        <f t="array" ref="C804">_xlfn.TEXTJOIN(", ",TRUE,_xlfn._xlws.FILTER('5. Données salariales brutes'!$A$2:$A$1297,('5. Données salariales brutes'!$C$2:$C$1297 &gt;'5. Données salariales brutes'!E804)*('5. Données salariales brutes'!$C$2:$C$1297 &lt;'5. Données salariales brutes'!C804),"No matches"))</f>
        <v>CR-03, DA-CON-3, ED-EST-01 Maritimes (EE 6), ED-EST-02 Maritimes (EE 5), ED-EST-03 Maritimes (EE 2), ED-EST-01 Québec (EE 4), ED-EST-02 Québec (EE 3), ED-EST-03 Québec (EE 2), ED-EST-01 Ontario (EE 4), ED-EST-02 Ontario (EE 1), ED-EST-01 Manitoba (EE 4),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HS-HDO-01, LI-2, LI-3, PY-02, SR-W (Groupe salarial 9) APC-3, SR-W (Groupe salarial 9) APD-4, ST-SCY-1, ST-STN-2</v>
      </c>
    </row>
    <row r="805" spans="1:3" ht="180" x14ac:dyDescent="0.25">
      <c r="A805" s="61" t="str">
        <f>'5. Données salariales brutes'!A805</f>
        <v>GL-MDO-3</v>
      </c>
      <c r="B805" s="130" t="str" cm="1">
        <f t="array" ref="B805">_xlfn.TEXTJOIN(", ", TRUE, _xlfn._xlws.FILTER('5. Données salariales brutes'!$A$2:$A$1297, ('5. Données salariales brutes'!$C$2:$C$1297 &lt; '5. Données salariales brutes'!D805) * ('5. Données salariales brutes'!$C$2:$C$1297 &gt;= '5. Données salariales brutes'!C805) * ('5. Données salariales brutes'!$A$2:$A$1297 &lt;&gt; '5. Données salariales brutes'!A805),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GL-MAN-1, GL-MAN-2, GL-MDO-4, GL-MOC-2, GL-MOC-3, GS-03, GT-01, HS-HDO-02, LI-4, OE-MEO-5, PY-03, SR-W (Groupe salarial 1), SR-W (Groupe salarial 9) APC-4, SR-W (Groupe salarial 9) APD-5, ST-SCY-2, ST-SCY-3, TI-01</v>
      </c>
      <c r="C805" s="129" t="str" cm="1">
        <f t="array" ref="C805">_xlfn.TEXTJOIN(", ",TRUE,_xlfn._xlws.FILTER('5. Données salariales brutes'!$A$2:$A$1297,('5. Données salariales brutes'!$C$2:$C$1297 &gt;'5. Données salariales brutes'!E805)*('5. Données salariales brutes'!$C$2:$C$1297 &lt;'5. Données salariales brutes'!C805),"No matches"))</f>
        <v>CM-04, CR-03, DA-CON-3, DA-PRO-3, ED-EST-01 Maritimes (EE 7), ED-EST-02 Maritimes (EE 6), ED-EST-03 Maritimes (EE 3), ED-EST-01 Québec (EE 5),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GL-MDO-2, GL-MOC-1, HS-HDO-01, HS-PHS-02, LI-3, SR-W (Groupe salarial 9) APD-4, ST-OCE-3, ST-SCY-1</v>
      </c>
    </row>
    <row r="806" spans="1:3" ht="195" x14ac:dyDescent="0.25">
      <c r="A806" s="61" t="str">
        <f>'5. Données salariales brutes'!A806</f>
        <v>GL-MDO-4</v>
      </c>
      <c r="B806" s="130" t="str" cm="1">
        <f t="array" ref="B806">_xlfn.TEXTJOIN(", ", TRUE, _xlfn._xlws.FILTER('5. Données salariales brutes'!$A$2:$A$1297, ('5. Données salariales brutes'!$C$2:$C$1297 &lt; '5. Données salariales brutes'!D806) * ('5. Données salariales brutes'!$C$2:$C$1297 &gt;= '5. Données salariales brutes'!C806) * ('5. Données salariales brutes'!$A$2:$A$1297 &lt;&gt; '5. Données salariales brutes'!A806), "No matches"))</f>
        <v>CM-05, CR-04, ED-EST-01 (EE 2), ED-EST-02 Maritimes (EE 8), ED-EST-03 Maritimes (EE 5), ED-EST-04 Maritimes (EE 1), ED-EST-04 Maritimes (EE 2), ED-EST-01 Québec (EE 6), ED-EST-02 Québec (EE 5), ED-EST-02 Québec (EE 6), ED-EST-03 Québec (EE 4),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GL-MAN-2, GL-MAN-3, GL-MDO-5, GL-MOC-3, GL-MOC-4, GS-04, HS-HDO-02, HS-PHS-03, OE-MEO-5, PY-04, SR-W (Groupe salarial 1), ST-COR-1, ST-SCY-3, TI-01</v>
      </c>
      <c r="C806" s="129" t="str" cm="1">
        <f t="array" ref="C806">_xlfn.TEXTJOIN(", ",TRUE,_xlfn._xlws.FILTER('5. Données salariales brutes'!$A$2:$A$1297,('5. Données salariales brutes'!$C$2:$C$1297 &gt;'5. Données salariales brutes'!E806)*('5. Données salariales brutes'!$C$2:$C$1297 &lt;'5. Données salariales brutes'!C806),"No matches"))</f>
        <v>DA-PRO-3, DD-02, ED-EST-01 (EE 1), ED-EST-01 Maritimes (EE 7), ED-EST-01 Maritimes (EE 8), ED-EST-02 Maritimes (EE 6), ED-EST-02 Maritimes (EE 7), ED-EST-03 Maritimes (EE 3), ED-EST-03 Maritimes (EE 4), ED-EST-01 Québec (EE 5), ED-EST-02 Québec (EE 4), ED-EST-03 Québec (EE 3), ED-EST-04 Québec (EE 1), ED-EST-04 Québec (EE 2),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ED-EST-02 Saskatchewan (EE 5),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GL-ELE -5, GL-MAN-1, GL-MDO-3, GL-MOC-1, GL-MOC-2, GS-03, GT-01, HS-PHS-02, LI-4, PY-03, SR-W (Groupe salarial 9) APC-4, SR-W (Groupe salarial 9) APD-5, ST-OCE-3, ST-SCY-2</v>
      </c>
    </row>
    <row r="807" spans="1:3" ht="210" x14ac:dyDescent="0.25">
      <c r="A807" s="61" t="str">
        <f>'5. Données salariales brutes'!A807</f>
        <v>GL-MDO-5</v>
      </c>
      <c r="B807" s="130" t="str" cm="1">
        <f t="array" ref="B807">_xlfn.TEXTJOIN(", ", TRUE, _xlfn._xlws.FILTER('5. Données salariales brutes'!$A$2:$A$1297, ('5. Données salariales brutes'!$C$2:$C$1297 &lt; '5. Données salariales brutes'!D807) * ('5. Données salariales brutes'!$C$2:$C$1297 &gt;= '5. Données salariales brutes'!C807) * ('5. Données salariales brutes'!$A$2:$A$1297 &lt;&gt; '5. Données salariales brutes'!A807), "No matches"))</f>
        <v>DA-PRO-4, DD-03, ED-EST-01 (EE 3), ED-EST-02 (EE 1)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7),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GL-MAN-4, GL-MAN-5,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c r="C807" s="129" t="str" cm="1">
        <f t="array" ref="C807">_xlfn.TEXTJOIN(", ",TRUE,_xlfn._xlws.FILTER('5. Données salariales brutes'!$A$2:$A$1297,('5. Données salariales brutes'!$C$2:$C$1297 &gt;'5. Données salariales brutes'!E807)*('5. Données salariales brutes'!$C$2:$C$1297 &lt;'5. Données salariales brutes'!C807),"No matches"))</f>
        <v>CM-05, CR-04, ED-EST-01 (EE 2), ED-EST-02 Maritimes (EE 7),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-5, GL-ELE -6, GL-MAN-2, GL-MAN-3, GL-MDO-4, GL-MOC-3, GL-MOC-4, GS-04, HS-HDO-02, HS-PHS-03, LI-4, OE-MEO-5, PY-04, SR-W (Groupe salarial 1), ST-COR-1, ST-SCY-3, TI-01</v>
      </c>
    </row>
    <row r="808" spans="1:3" ht="240" x14ac:dyDescent="0.25">
      <c r="A808" s="61" t="str">
        <f>'5. Données salariales brutes'!A808</f>
        <v>GL-MDO-6</v>
      </c>
      <c r="B808" s="130" t="str" cm="1">
        <f t="array" ref="B808">_xlfn.TEXTJOIN(", ", TRUE, _xlfn._xlws.FILTER('5. Données salariales brutes'!$A$2:$A$1297, ('5. Données salariales brutes'!$C$2:$C$1297 &lt; '5. Données salariales brutes'!D808) * ('5. Données salariales brutes'!$C$2:$C$1297 &gt;= '5. Données salariales brutes'!C808) * ('5. Données salariales brutes'!$A$2:$A$1297 &lt;&gt; '5. Données salariales brutes'!A808), "No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c r="C808" s="129" t="str" cm="1">
        <f t="array" ref="C808">_xlfn.TEXTJOIN(", ",TRUE,_xlfn._xlws.FILTER('5. Données salariales brutes'!$A$2:$A$1297,('5. Données salariales brutes'!$C$2:$C$1297 &gt;'5. Données salariales brutes'!E808)*('5. Données salariales brutes'!$C$2:$C$1297 &lt;'5. Données salariales brutes'!C808),"No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ED-EST-01 Colombie-Britannique (EE 7), ED-EST-02 Colombie-Britannique (EE 4), ED-EST-02 Colombie-Britannique (EE 5), ED-EST-03 Colombie-Britannique (EE 2), ED-EST-04 Colombie-Britannique (EE 1), ED-LAT-01 (EE 5), ED-LAT-02 (EE 2), ED-LAT-03 (EE 1), EL-01, EU-PEI-1, GL-AMW-5, GL-ELE -6, GL-ELE -7, GL-MAN-3, GL-MAN-4, GL-MDO-5, GL-MOC-4, GL-MOC-5, GL-PRW-00, GS-04, HS-HDO-03, HS-PHS-03, LI-5, PY-04, SC-1 (utilisation de matériel et métier spécialisés), SR-W (Groupe salarial 9) APC-5, SR-W (Groupe salarial 9) APD-6, ST-COR-1, TI-02</v>
      </c>
    </row>
    <row r="809" spans="1:3" ht="270" x14ac:dyDescent="0.25">
      <c r="A809" s="61" t="str">
        <f>'5. Données salariales brutes'!A809</f>
        <v>GL-MDO-7</v>
      </c>
      <c r="B809" s="130" t="str" cm="1">
        <f t="array" ref="B809">_xlfn.TEXTJOIN(", ", TRUE, _xlfn._xlws.FILTER('5. Données salariales brutes'!$A$2:$A$1297, ('5. Données salariales brutes'!$C$2:$C$1297 &lt; '5. Données salariales brutes'!D809) * ('5. Données salariales brutes'!$C$2:$C$1297 &gt;= '5. Données salariales brutes'!C809) * ('5. Données salariales brutes'!$A$2:$A$1297 &lt;&gt; '5. Données salariales brutes'!A809), "No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GL-MDO-8, GL-MOC-7, GL-MST-00, GL-MST-9, GL-MST-10, GL-PCF-00, GL-PRW-6, GL-PRW-7, GL-WOW-00, GS-05,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c r="C809" s="129" t="str" cm="1">
        <f t="array" ref="C809">_xlfn.TEXTJOIN(", ",TRUE,_xlfn._xlws.FILTER('5. Données salariales brutes'!$A$2:$A$1297,('5. Données salariales brutes'!$C$2:$C$1297 &gt;'5. Données salariales brutes'!E809)*('5. Données salariales brutes'!$C$2:$C$1297 &lt;'5. Données salariales brutes'!C809),"No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row>
    <row r="810" spans="1:3" ht="285" x14ac:dyDescent="0.25">
      <c r="A810" s="61" t="str">
        <f>'5. Données salariales brutes'!A810</f>
        <v>GL-MDO-8</v>
      </c>
      <c r="B810" s="130" t="str" cm="1">
        <f t="array" ref="B810">_xlfn.TEXTJOIN(", ", TRUE, _xlfn._xlws.FILTER('5. Données salariales brutes'!$A$2:$A$1297, ('5. Données salariales brutes'!$C$2:$C$1297 &lt; '5. Données salariales brutes'!D810) * ('5. Données salariales brutes'!$C$2:$C$1297 &gt;= '5. Données salariales brutes'!C810) * ('5. Données salariales brutes'!$A$2:$A$1297 &lt;&gt; '5. Données salariales brutes'!A810), "No matches"))</f>
        <v>AR-01, AS-02, DA-CON-5, DA-PRO-5, DD-04, EC-01, ED-EST-01 (EE 5), ED-EST-02 (EE 4), ED-EST-03 (EE 2), ED-EST-03 Maritimes (EE 9), ED-EST-04 Maritimes (EE 5), ED-EST-05 Maritimes (EE 3), ED-EST-06 Maritimes (EE 2), ED-EST-01 Québec (EE 9), ED-EST-01 Québec (EE 10), ED-EST-02 Québec (EE 9), ED-EST-03 Québec (EE 8), ED-EST-04 Québec (EE 6), ED-EST-04 Québec (EE 7), ED-EST-05 Québec (EE 4), ED-EST-05 Québec (EE 5), ED-EST-06 Québec (EE 2), ED-EST-06 Québec (EE 3), ED-EST-02 Ontario (EE 7), ED-EST-02 Ontario (EE 8), ED-EST-03 Ontario (EE 6), ED-EST-04 Ontario (EE 3), ED-EST-05 Ontario (EE 2), ED-EST-06 Ontario (EE 1), ED-EST-03 Manitoba (EE 7), ED-EST-03 Manitoba (EE 8), ED-EST-04 Manitoba (EE 1),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810" s="129" t="str" cm="1">
        <f t="array" ref="C810">_xlfn.TEXTJOIN(", ",TRUE,_xlfn._xlws.FILTER('5. Données salariales brutes'!$A$2:$A$1297,('5. Données salariales brutes'!$C$2:$C$1297 &gt;'5. Données salariales brutes'!E810)*('5. Données salariales brutes'!$C$2:$C$1297 &lt;'5. Données salariales brutes'!C810),"No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ED-EST-03 Québec (EE 7),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ED-EST-04 Saskatchewan (EE 2),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811" spans="1:3" ht="330" x14ac:dyDescent="0.25">
      <c r="A811" s="61" t="str">
        <f>'5. Données salariales brutes'!A811</f>
        <v>GL-MDO-9</v>
      </c>
      <c r="B811" s="130" t="str" cm="1">
        <f t="array" ref="B811">_xlfn.TEXTJOIN(", ", TRUE, _xlfn._xlws.FILTER('5. Données salariales brutes'!$A$2:$A$1297, ('5. Données salariales brutes'!$C$2:$C$1297 &lt; '5. Données salariales brutes'!D811) * ('5. Données salariales brutes'!$C$2:$C$1297 &gt;= '5. Données salariales brutes'!C811) * ('5. Données salariales brutes'!$A$2:$A$1297 &lt;&gt; '5. Données salariales brutes'!A811), "No matches"))</f>
        <v>AR-01, AS-02, CM-07, CO-DEV/PER, CR-06, DA-CON-6, EC-01, ED-EST-01 (EE 5), ED-EST-01 (EE 6), ED-EST-02 (EE 4), ED-EST-02 (EE 5) , ED-EST-03 (EE 2), ED-EST-03 (EE 3), ED-EST-04 Maritimes (EE 6),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c r="C811" s="129" t="str" cm="1">
        <f t="array" ref="C811">_xlfn.TEXTJOIN(", ",TRUE,_xlfn._xlws.FILTER('5. Données salariales brutes'!$A$2:$A$1297,('5. Données salariales brutes'!$C$2:$C$1297 &gt;'5. Données salariales brutes'!E811)*('5. Données salariales brutes'!$C$2:$C$1297 &lt;'5. Données salariales brutes'!C811),"No matches"))</f>
        <v>AS-01, CM-06, DA-CON-5, DA-PRO-5, DD-04, ED-EST-01 (EE 4), ED-EST-02 (EE 3) , ED-EST-03 (EE 1), ED-EST-03 Maritimes (EE 8), ED-EST-03 Maritimes (EE 9), ED-EST-04 Maritimes (EE 4), ED-EST-04 Maritimes (EE 5), ED-EST-05 Maritimes (EE 2), ED-EST-05 Maritimes (EE 3),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-10, GL-GHW-5, GL-GHW-6, GL-INM-9, GL-MAM-00, GL-MAM-6, GL-MAM-7, GL-MAN-7, GL-MDO-8, GL-MOC-7, GL-MOC-8, GL-MST-9, GL-MST-10, GL-PCF-00, GL-PRW-6,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812" spans="1:3" ht="300" x14ac:dyDescent="0.25">
      <c r="A812" s="61" t="str">
        <f>'5. Données salariales brutes'!A812</f>
        <v>GL-MDO-10</v>
      </c>
      <c r="B812" s="130" t="str" cm="1">
        <f t="array" ref="B812">_xlfn.TEXTJOIN(", ", TRUE, _xlfn._xlws.FILTER('5. Données salariales brutes'!$A$2:$A$1297, ('5. Données salariales brutes'!$C$2:$C$1297 &lt; '5. Données salariales brutes'!D812) * ('5. Données salariales brutes'!$C$2:$C$1297 &gt;= '5. Données salariales brutes'!C812) * ('5. Données salariales brutes'!$A$2:$A$1297 &lt;&gt; '5. Données salariales brutes'!A812),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GL-MDO-11, GL-MOC-10, GL-MST-12, GL-MST-13, GL-PCF-7, GL-PCF-8, GL-PRW-9, GL-PRW-10, GL-SMW-00, GL-VHE-00, GL-VHE-8, GL-WOW-9, GL-WOW-10, GS-08,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812" s="129" t="str" cm="1">
        <f t="array" ref="C812">_xlfn.TEXTJOIN(", ",TRUE,_xlfn._xlws.FILTER('5. Données salariales brutes'!$A$2:$A$1297,('5. Données salariales brutes'!$C$2:$C$1297 &gt;'5. Données salariales brutes'!E812)*('5. Données salariales brutes'!$C$2:$C$1297 &lt;'5. Données salariales brutes'!C812),"No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813" spans="1:3" ht="300" x14ac:dyDescent="0.25">
      <c r="A813" s="61" t="str">
        <f>'5. Données salariales brutes'!A813</f>
        <v>GL-MDO-11</v>
      </c>
      <c r="B813" s="130" t="str" cm="1">
        <f t="array" ref="B813">_xlfn.TEXTJOIN(", ", TRUE, _xlfn._xlws.FILTER('5. Données salariales brutes'!$A$2:$A$1297, ('5. Données salariales brutes'!$C$2:$C$1297 &lt; '5. Données salariales brutes'!D813) * ('5. Données salariales brutes'!$C$2:$C$1297 &gt;= '5. Données salariales brutes'!C813) * ('5. Données salariales brutes'!$A$2:$A$1297 &lt;&gt; '5. Données salariales brutes'!A813),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c r="C813" s="129" t="str" cm="1">
        <f t="array" ref="C813">_xlfn.TEXTJOIN(", ",TRUE,_xlfn._xlws.FILTER('5. Données salariales brutes'!$A$2:$A$1297,('5. Données salariales brutes'!$C$2:$C$1297 &gt;'5. Données salariales brutes'!E813)*('5. Données salariales brutes'!$C$2:$C$1297 &lt;'5. Données salariales brutes'!C813),"No matches"))</f>
        <v>AS-02, CM-07, CO-DEV/PER, CR-06, DA-CON-6, DD-05, ED-EST-01 (EE 6), ED-EST-02 (EE 5) , ED-EST-03 (EE 3), ED-EST-04 Maritimes (EE 6), ED-EST-04 Maritimes (EE 7),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PI-03-CGC,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814" spans="1:3" ht="300" x14ac:dyDescent="0.25">
      <c r="A814" s="61" t="str">
        <f>'5. Données salariales brutes'!A814</f>
        <v>GL-MDO-12</v>
      </c>
      <c r="B814" s="130" t="str" cm="1">
        <f t="array" ref="B814">_xlfn.TEXTJOIN(", ", TRUE, _xlfn._xlws.FILTER('5. Données salariales brutes'!$A$2:$A$1297, ('5. Données salariales brutes'!$C$2:$C$1297 &lt; '5. Données salariales brutes'!D814) * ('5. Données salariales brutes'!$C$2:$C$1297 &gt;= '5. Données salariales brutes'!C814) * ('5. Données salariales brutes'!$A$2:$A$1297 &lt;&gt; '5. Données salariales brutes'!A814),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ED-LAT-02 (EE 10), ED-LAT-02 (EE 11), ED-LAT-03 (EE 8), ED-LAT-03 (EE 9), ED-LAT-04 (EE 6), ED-LAT-04 (EE 7), EG-03, EL-03, EU-LAI-1, FB-1, GL-AIM-12, GL-AIM-13, GL-AMW-12, GL-AMW-13, GL-COI-10, GL-EIM-10, GL-ELE -14, GL-GHW-10, GL-GHW-11, GL-GHW-12, GL-INM-13, GL-INM-14, GL-MAM-11, GL-MAN-11, GL-MAN-12,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814" s="129" t="str" cm="1">
        <f t="array" ref="C814">_xlfn.TEXTJOIN(", ",TRUE,_xlfn._xlws.FILTER('5. Données salariales brutes'!$A$2:$A$1297,('5. Données salariales brutes'!$C$2:$C$1297 &gt;'5. Données salariales brutes'!E814)*('5. Données salariales brutes'!$C$2:$C$1297 &lt;'5. Données salariales brutes'!C814),"No matches"))</f>
        <v>AS-03, CR-06, DA-PRO-6, DD-05, DS-1, EC-02, ED-EST-01 (EE 6),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GL-MST-13, GL-PCF-8, GL-PIP-9, GL-PRW-9, GL-PRW-10, GL-SMW-00, GL-VHE-8, GL-WOW-9,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815" spans="1:3" ht="285" x14ac:dyDescent="0.25">
      <c r="A815" s="61" t="str">
        <f>'5. Données salariales brutes'!A815</f>
        <v>GL-MDO-13</v>
      </c>
      <c r="B815" s="130" t="str" cm="1">
        <f t="array" ref="B815">_xlfn.TEXTJOIN(", ", TRUE, _xlfn._xlws.FILTER('5. Données salariales brutes'!$A$2:$A$1297, ('5. Données salariales brutes'!$C$2:$C$1297 &lt; '5. Données salariales brutes'!D815) * ('5. Données salariales brutes'!$C$2:$C$1297 &gt;= '5. Données salariales brutes'!C815) * ('5. Données salariales brutes'!$A$2:$A$1297 &lt;&gt; '5. Données salariales brutes'!A815),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GL-MDO-14, GL-MOC-13, GL-PCF-10, GL-PCF-11, GL-PIP-11, GL-PRW-12, GL-PRW-13, GL-SMW-9, GL-SMW-10,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c r="C815" s="129" t="str" cm="1">
        <f t="array" ref="C815">_xlfn.TEXTJOIN(", ",TRUE,_xlfn._xlws.FILTER('5. Données salariales brutes'!$A$2:$A$1297,('5. Données salariales brutes'!$C$2:$C$1297 &gt;'5. Données salariales brutes'!E815)*('5. Données salariales brutes'!$C$2:$C$1297 &lt;'5. Données salariales brutes'!C815),"No matches"))</f>
        <v>AS-03, DA-PRO-6, DD-06,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GL-COI-10, GL-EIM-9, GL-ELE -14, GL-GHW-10, GL-GHW-11, GL-INM-12, GL-INM-13, GL-MAM-10, GL-MAM-11, GL-MAN-10, GL-MAN-11, GL-MDO-12, GL-MOC-11, GL-MOC-12, GL-MST-14, GL-PCF-9, GL-PIP-9, GL-PIP-10,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816" spans="1:3" ht="300" x14ac:dyDescent="0.25">
      <c r="A816" s="61" t="str">
        <f>'5. Données salariales brutes'!A816</f>
        <v>GL-MDO-14</v>
      </c>
      <c r="B816" s="130" t="str" cm="1">
        <f t="array" ref="B816">_xlfn.TEXTJOIN(", ", TRUE, _xlfn._xlws.FILTER('5. Données salariales brutes'!$A$2:$A$1297, ('5. Données salariales brutes'!$C$2:$C$1297 &lt; '5. Données salariales brutes'!D816) * ('5. Données salariales brutes'!$C$2:$C$1297 &gt;= '5. Données salariales brutes'!C816) * ('5. Données salariales brutes'!$A$2:$A$1297 &lt;&gt; '5. Données salariales brutes'!A816),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GL-MAM-13, GL-MAN-13, GL-MAN-14,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c r="C816" s="129" t="str" cm="1">
        <f t="array" ref="C816">_xlfn.TEXTJOIN(", ",TRUE,_xlfn._xlws.FILTER('5. Données salariales brutes'!$A$2:$A$1297,('5. Données salariales brutes'!$C$2:$C$1297 &gt;'5. Données salariales brutes'!E816)*('5. Données salariales brutes'!$C$2:$C$1297 &lt;'5. Données salariales brutes'!C816),"No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GL-MAM-12, GL-MAN-11, GL-MAN-12, GL-MDO-13, GL-MOC-12, GL-MOC-13,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817" spans="1:3" ht="165" x14ac:dyDescent="0.25">
      <c r="A817" s="61" t="str">
        <f>'5. Données salariales brutes'!A817</f>
        <v>GL-MOC-1</v>
      </c>
      <c r="B817" s="130" t="str" cm="1">
        <f t="array" ref="B817">_xlfn.TEXTJOIN(", ", TRUE, _xlfn._xlws.FILTER('5. Données salariales brutes'!$A$2:$A$1297, ('5. Données salariales brutes'!$C$2:$C$1297 &lt; '5. Données salariales brutes'!D817) * ('5. Données salariales brutes'!$C$2:$C$1297 &gt;= '5. Données salariales brutes'!C817) * ('5. Données salariales brutes'!$A$2:$A$1297 &lt;&gt; '5. Données salariales brutes'!A817), "No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3), ED-LAT-01 (EE 3), GL-AMW-2, GL-AMW-3, GL-ELE -4, GL-ELE -5, GL-MAN-1, GL-MAN-2, GL-MDO-3, GL-MDO-4, GL-MOC-2, GS-03, GT-01, HS-PHS-02, LI-4, PY-03, SR-W (Groupe salarial 9) APC-4, SR-W (Groupe salarial 9) APD-5, ST-OCE-3, ST-SCY-2</v>
      </c>
      <c r="C817" s="129" t="str" cm="1">
        <f t="array" ref="C817">_xlfn.TEXTJOIN(", ",TRUE,_xlfn._xlws.FILTER('5. Données salariales brutes'!$A$2:$A$1297,('5. Données salariales brutes'!$C$2:$C$1297 &gt;'5. Données salariales brutes'!E817)*('5. Données salariales brutes'!$C$2:$C$1297 &lt;'5. Données salariales brutes'!C817),"No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6), ED-EST-02 Alberta (EE 3), ED-EST-01 Colombie-Britannique(EE 3), ED-EST-02 Colombie-Britannique (EE 1), ED-EST-02 Colombie-Britannique (EE 2), ED-LAT-01 (EE 1), ED-LAT-01 (EE 2), EU-TEA (Maritimes), EU-TEA (Québec), EU-TEA (Ontario), EU-TEA (Manitoba), EU-TEA (Saskatchewan), EU-TEA (Alberta), EU-TEA (Colombie-Britannique), GL-AMW-1, GL-ELE -2, GL-ELE -3, GL-MDO-1, GL-MDO-2, HS-HDO-01, LI-2, LI-3, SR-W (Groupe salarial 9) APD-4, ST-SCY-1</v>
      </c>
    </row>
    <row r="818" spans="1:3" ht="165" x14ac:dyDescent="0.25">
      <c r="A818" s="61" t="str">
        <f>'5. Données salariales brutes'!A818</f>
        <v>GL-MOC-2</v>
      </c>
      <c r="B818" s="130" t="str" cm="1">
        <f t="array" ref="B818">_xlfn.TEXTJOIN(", ", TRUE, _xlfn._xlws.FILTER('5. Données salariales brutes'!$A$2:$A$1297, ('5. Données salariales brutes'!$C$2:$C$1297 &lt; '5. Données salariales brutes'!D818) * ('5. Données salariales brutes'!$C$2:$C$1297 &gt;= '5. Données salariales brutes'!C818) * ('5. Données salariales brutes'!$A$2:$A$1297 &lt;&gt; '5. Données salariales brutes'!A818), "No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HS-HDO-02, LI-4, OE-MEO-5, SR-W (Groupe salarial 1), SR-W (Groupe salarial 9) APC-4, SR-W (Groupe salarial 9) APD-5, ST-SCY-3, TI-01</v>
      </c>
      <c r="C818" s="129" t="str" cm="1">
        <f t="array" ref="C818">_xlfn.TEXTJOIN(", ",TRUE,_xlfn._xlws.FILTER('5. Données salariales brutes'!$A$2:$A$1297,('5. Données salariales brutes'!$C$2:$C$1297 &gt;'5. Données salariales brutes'!E818)*('5. Données salariales brutes'!$C$2:$C$1297 &lt;'5. Données salariales brutes'!C818),"No matches"))</f>
        <v>CM-04, CR-03, DA-PRO-3, DD-02, ED-EST-01 Maritimes (EE 7), ED-EST-02 Maritimes (EE 6), ED-EST-03 Maritimes (EE 3), ED-EST-01 Québec (EE 5), ED-EST-02 Québec (EE 4), ED-EST-03 Québec (EE 2), ED-EST-03 Québec (EE 3), ED-EST-04 Québec (EE 1), ED-EST-01 Ontario (EE 5), ED-EST-01 Ontario (EE 6),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GT-01, HS-PHS-02, LI-3, PY-03, ST-OCE-3, ST-SCY-1, ST-SCY-2</v>
      </c>
    </row>
    <row r="819" spans="1:3" ht="180" x14ac:dyDescent="0.25">
      <c r="A819" s="61" t="str">
        <f>'5. Données salariales brutes'!A819</f>
        <v>GL-MOC-3</v>
      </c>
      <c r="B819" s="130" t="str" cm="1">
        <f t="array" ref="B819">_xlfn.TEXTJOIN(", ", TRUE, _xlfn._xlws.FILTER('5. Données salariales brutes'!$A$2:$A$1297, ('5. Données salariales brutes'!$C$2:$C$1297 &lt; '5. Données salariales brutes'!D819) * ('5. Données salariales brutes'!$C$2:$C$1297 &gt;= '5. Données salariales brutes'!C819) * ('5. Données salariales brutes'!$A$2:$A$1297 &lt;&gt; '5. Données salariales brutes'!A819), "No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ST-SCY-3, TI-01</v>
      </c>
      <c r="C819" s="129" t="str" cm="1">
        <f t="array" ref="C819">_xlfn.TEXTJOIN(", ",TRUE,_xlfn._xlws.FILTER('5. Données salariales brutes'!$A$2:$A$1297,('5. Données salariales brutes'!$C$2:$C$1297 &gt;'5. Données salariales brutes'!E819)*('5. Données salariales brutes'!$C$2:$C$1297 &lt;'5. Données salariales brutes'!C819),"No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ED-LAT-01 (EE 4), ED-LAT-02 (EE 1), GL-AMW-00, GL-AMW-2, GL-AMW-3, GL-ELE -4, GL-ELE -5, GL-MAN-1, GL-MAN-2, GL-MDO-3, GL-MDO-4, GL-MOC-2, GS-03, GT-01, HS-HDO-02, HS-PHS-02, LI-4, OE-MEO-5, PY-03, SR-W (Groupe salarial 1), SR-W (Groupe salarial 9) APC-4, SR-W (Groupe salarial 9) APD-5, ST-OCE-3, ST-SCY-2</v>
      </c>
    </row>
    <row r="820" spans="1:3" ht="210" x14ac:dyDescent="0.25">
      <c r="A820" s="61" t="str">
        <f>'5. Données salariales brutes'!A820</f>
        <v>GL-MOC-4</v>
      </c>
      <c r="B820" s="130" t="str" cm="1">
        <f t="array" ref="B820">_xlfn.TEXTJOIN(", ", TRUE, _xlfn._xlws.FILTER('5. Données salariales brutes'!$A$2:$A$1297, ('5. Données salariales brutes'!$C$2:$C$1297 &lt; '5. Données salariales brutes'!D820) * ('5. Données salariales brutes'!$C$2:$C$1297 &gt;= '5. Données salariales brutes'!C820) * ('5. Données salariales brutes'!$A$2:$A$1297 &lt;&gt; '5. Données salariales brutes'!A820), "No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ED-EST-04 Ontario (EE 1), ED-EST-02 Manitoba (EE 7), ED-EST-02 Manitoba (EE 8), ED-EST-03 Manitoba (EE 4), ED-EST-03 Manitoba (EE 5),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GL-MAN-5, GL-MDO-5, GL-MDO-6, GL-MOC-5, GL-PRW-00, GL-PRW-5, HS-HDO-03, HS-PHS-03, LI-5, PY-04, SC-1 (service du pont et service de la chambre des machines), SC-STD-1, SC-1 (utilisation de matériel et métier spécialisés), SR-W (Groupe salarial 9) APC-5, SR-W (Groupe salarial 9) APD-6, ST-SCY-4, TI-02</v>
      </c>
      <c r="C820" s="129" t="str" cm="1">
        <f t="array" ref="C820">_xlfn.TEXTJOIN(", ",TRUE,_xlfn._xlws.FILTER('5. Données salariales brutes'!$A$2:$A$1297,('5. Données salariales brutes'!$C$2:$C$1297 &gt;'5. Données salariales brutes'!E820)*('5. Données salariales brutes'!$C$2:$C$1297 &lt;'5. Données salariales brutes'!C820),"No matches"))</f>
        <v>CM-05, CR-04, ED-EST-01 (EE 1), ED-EST-01 Maritimes (EE 8),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ST-COR-1, ST-SCY-3, TI-01</v>
      </c>
    </row>
    <row r="821" spans="1:3" ht="240" x14ac:dyDescent="0.25">
      <c r="A821" s="61" t="str">
        <f>'5. Données salariales brutes'!A821</f>
        <v>GL-MOC-5</v>
      </c>
      <c r="B821" s="130" t="str" cm="1">
        <f t="array" ref="B821">_xlfn.TEXTJOIN(", ", TRUE, _xlfn._xlws.FILTER('5. Données salariales brutes'!$A$2:$A$1297, ('5. Données salariales brutes'!$C$2:$C$1297 &lt; '5. Données salariales brutes'!D821) * ('5. Données salariales brutes'!$C$2:$C$1297 &gt;= '5. Données salariales brutes'!C821) * ('5. Données salariales brutes'!$A$2:$A$1297 &lt;&gt; '5. Données salariales brutes'!A821), "No matches"))</f>
        <v>CR-05, DA-CON-4,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c r="C821" s="129" t="str" cm="1">
        <f t="array" ref="C821">_xlfn.TEXTJOIN(", ",TRUE,_xlfn._xlws.FILTER('5. Données salariales brutes'!$A$2:$A$1297,('5. Données salariales brutes'!$C$2:$C$1297 &gt;'5. Données salariales brutes'!E821)*('5. Données salariales brutes'!$C$2:$C$1297 &lt;'5. Données salariales brutes'!C821),"No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ED-EST-04 Ontario (EE 1),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ED-EST-04 Colombie-Britannique (EE 1), ED-LAT-01 (EE 5), ED-LAT-02 (EE 2), ED-LAT-03 (EE 1), EL-01, EU-PEI-1, GL-AMW-4, GL-AMW-5, GL-ELE -6, GL-ELE -7, GL-MAN-3, GL-MAN-4, GL-MDO-5, GL-MOC-4, GS-04, HS-HDO-03, HS-PHS-03, LI-5, PY-04, SC-1 (utilisation de matériel et métier spécialisés), SR-W (Groupe salarial 9) APC-5, SR-W (Groupe salarial 9) APD-6, ST-COR-1, TI-01, TI-02</v>
      </c>
    </row>
    <row r="822" spans="1:3" ht="255" x14ac:dyDescent="0.25">
      <c r="A822" s="61" t="str">
        <f>'5. Données salariales brutes'!A822</f>
        <v>GL-MOC-6</v>
      </c>
      <c r="B822" s="130" t="str" cm="1">
        <f t="array" ref="B822">_xlfn.TEXTJOIN(", ", TRUE, _xlfn._xlws.FILTER('5. Données salariales brutes'!$A$2:$A$1297, ('5. Données salariales brutes'!$C$2:$C$1297 &lt; '5. Données salariales brutes'!D822) * ('5. Données salariales brutes'!$C$2:$C$1297 &gt;= '5. Données salariales brutes'!C822) * ('5. Données salariales brutes'!$A$2:$A$1297 &lt;&gt; '5. Données salariales brutes'!A822), "No matches"))</f>
        <v>AS-01, CM-06, CR-05, DA-CON-4, DA-PRO-5, DD-04,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GL-MOC-7, GL-MST-00, GL-MST-9, GL-PCF-00, GL-PRW-6, GL-PRW-7, GL-WOW-00, GS-05, GT-02, HS-PHS-04, IS-01 , LI-6, MA-01, PG-01, PI-01-CGC, PM-01 , PY-05, SC-3 (service du pont et service de la chambre des machines), SC-STD-3, SC-3 (utilisation de matériel et métier spécialisés), SR-W (Groupe salarial 2), SR-W (Groupe salarial 9) APC-6, SR-W (Groupe salarial 9) APD-7</v>
      </c>
      <c r="C822" s="129" t="str" cm="1">
        <f t="array" ref="C822">_xlfn.TEXTJOIN(", ",TRUE,_xlfn._xlws.FILTER('5. Données salariales brutes'!$A$2:$A$1297,('5. Données salariales brutes'!$C$2:$C$1297 &gt;'5. Données salariales brutes'!E822)*('5. Données salariales brutes'!$C$2:$C$1297 &lt;'5. Données salariales brutes'!C822),"No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823" spans="1:3" ht="270" x14ac:dyDescent="0.25">
      <c r="A823" s="61" t="str">
        <f>'5. Données salariales brutes'!A823</f>
        <v>GL-MOC-7</v>
      </c>
      <c r="B823" s="130" t="str" cm="1">
        <f t="array" ref="B823">_xlfn.TEXTJOIN(", ", TRUE, _xlfn._xlws.FILTER('5. Données salariales brutes'!$A$2:$A$1297, ('5. Données salariales brutes'!$C$2:$C$1297 &lt; '5. Données salariales brutes'!D823) * ('5. Données salariales brutes'!$C$2:$C$1297 &gt;= '5. Données salariales brutes'!C823) * ('5. Données salariales brutes'!$A$2:$A$1297 &lt;&gt; '5. Données salariales brutes'!A823),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GL-MOC-8, GL-MST-10, GL-PCF-00, GL-PCF-6, GL-PRW-7, GL-WOW-00, GS-06, HP-02, HS-HDO-05, LI-7, MA-01, PG-01, PI-02-CGC, PY-06, RO-01, SC-4 (service du pont et service de la chambre des machines), SC-STD-4, SR-W (Groupe salarial 2), SR-W (Groupe salarial 3), SR-W (Groupe salarial 9) APD-8, TI-03</v>
      </c>
      <c r="C823" s="129" t="str" cm="1">
        <f t="array" ref="C823">_xlfn.TEXTJOIN(", ",TRUE,_xlfn._xlws.FILTER('5. Données salariales brutes'!$A$2:$A$1297,('5. Données salariales brutes'!$C$2:$C$1297 &gt;'5. Données salariales brutes'!E823)*('5. Données salariales brutes'!$C$2:$C$1297 &lt;'5. Données salariales brutes'!C823),"No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GL-MDO-7, GL-MOC-6,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824" spans="1:3" ht="300" x14ac:dyDescent="0.25">
      <c r="A824" s="61" t="str">
        <f>'5. Données salariales brutes'!A824</f>
        <v>GL-MOC-8</v>
      </c>
      <c r="B824" s="130" t="str" cm="1">
        <f t="array" ref="B824">_xlfn.TEXTJOIN(", ", TRUE, _xlfn._xlws.FILTER('5. Données salariales brutes'!$A$2:$A$1297, ('5. Données salariales brutes'!$C$2:$C$1297 &lt; '5. Données salariales brutes'!D824) * ('5. Données salariales brutes'!$C$2:$C$1297 &gt;= '5. Données salariales brutes'!C824) * ('5. Données salariales brutes'!$A$2:$A$1297 &lt;&gt; '5. Données salariales brutes'!A824),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c r="C824" s="129" t="str" cm="1">
        <f t="array" ref="C824">_xlfn.TEXTJOIN(", ",TRUE,_xlfn._xlws.FILTER('5. Données salariales brutes'!$A$2:$A$1297,('5. Données salariales brutes'!$C$2:$C$1297 &gt;'5. Données salariales brutes'!E824)*('5. Données salariales brutes'!$C$2:$C$1297 &lt;'5. Données salariales brutes'!C824),"No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825" spans="1:3" ht="285" x14ac:dyDescent="0.25">
      <c r="A825" s="61" t="str">
        <f>'5. Données salariales brutes'!A825</f>
        <v>GL-MOC-9</v>
      </c>
      <c r="B825" s="130" t="str" cm="1">
        <f t="array" ref="B825">_xlfn.TEXTJOIN(", ", TRUE, _xlfn._xlws.FILTER('5. Données salariales brutes'!$A$2:$A$1297, ('5. Données salariales brutes'!$C$2:$C$1297 &lt; '5. Données salariales brutes'!D825) * ('5. Données salariales brutes'!$C$2:$C$1297 &gt;= '5. Données salariales brutes'!C825) * ('5. Données salariales brutes'!$A$2:$A$1297 &lt;&gt; '5. Données salariales brutes'!A825), "No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FR - Recruitment, GL-AIM-10, GL-AMW-10, GL-AMW-11, GL-COI-00, GL-EIM-00, GL-ELE -12, GL-ELE -13, GL-GHW-8, GL-INM-11, GL-MAM-9, GL-MAN-9, GL-MDO-10, GL-MDO-11, GL-MOC-10, GL-MST-12, GL-MST-13, GL-PCF-7, GL-PCF-8, GL-PRW-9, GL-SMW-00, GL-VHE-00, GL-VHE-8, GL-WOW-9,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825" s="129" t="str" cm="1">
        <f t="array" ref="C825">_xlfn.TEXTJOIN(", ",TRUE,_xlfn._xlws.FILTER('5. Données salariales brutes'!$A$2:$A$1297,('5. Données salariales brutes'!$C$2:$C$1297 &gt;'5. Données salariales brutes'!E825)*('5. Données salariales brutes'!$C$2:$C$1297 &lt;'5. Données salariales brutes'!C825),"No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5), ED-LAT-02 (EE 6), ED-LAT-03 (EE 4), ED-LAT-03 (EE 5), ED-LAT-04 (EE 2), ED-LAT-04 (EE 3), EG-02, EN-ENG-01, GL-AIM-9, GL-AMW-9, GL-ELE -10, GL-ELE -11, GL-GHW-6, GL-GHW-7, GL-INM-9, GL-INM-10, GL-MAM-00, GL-MAM-7, GL-MAM-8, GL-MAN-7, GL-MAN-8, GL-MDO-9, GL-MOC-8,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826" spans="1:3" ht="315" x14ac:dyDescent="0.25">
      <c r="A826" s="61" t="str">
        <f>'5. Données salariales brutes'!A826</f>
        <v>GL-MOC-10</v>
      </c>
      <c r="B826" s="130" t="str" cm="1">
        <f t="array" ref="B826">_xlfn.TEXTJOIN(", ", TRUE, _xlfn._xlws.FILTER('5. Données salariales brutes'!$A$2:$A$1297, ('5. Données salariales brutes'!$C$2:$C$1297 &lt; '5. Données salariales brutes'!D826) * ('5. Données salariales brutes'!$C$2:$C$1297 &gt;= '5. Données salariales brutes'!C826) * ('5. Données salariales brutes'!$A$2:$A$1297 &lt;&gt; '5. Données salariales brutes'!A826), "No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GL-SMW-00, GL-SMW-8, GL-VHE-8, GL-VHE-9, GL-WOW-10, GL-WOW-11, GS-08, HP-03, HR-01, HS-HDO-07, HS-HDO-08, HS-PHS-07, LI-8, MA-02, PE-01, PG-02, PI-03-CGC,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TI-04, WP-02</v>
      </c>
      <c r="C826" s="129" t="str" cm="1">
        <f t="array" ref="C826">_xlfn.TEXTJOIN(", ",TRUE,_xlfn._xlws.FILTER('5. Données salariales brutes'!$A$2:$A$1297,('5. Données salariales brutes'!$C$2:$C$1297 &gt;'5. Données salariales brutes'!E826)*('5. Données salariales brutes'!$C$2:$C$1297 &lt;'5. Données salariales brutes'!C826),"No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827" spans="1:3" ht="330" x14ac:dyDescent="0.25">
      <c r="A827" s="61" t="str">
        <f>'5. Données salariales brutes'!A827</f>
        <v>GL-MOC-11</v>
      </c>
      <c r="B827" s="130" t="str" cm="1">
        <f t="array" ref="B827">_xlfn.TEXTJOIN(", ", TRUE, _xlfn._xlws.FILTER('5. Données salariales brutes'!$A$2:$A$1297, ('5. Données salariales brutes'!$C$2:$C$1297 &lt; '5. Données salariales brutes'!D827) * ('5. Données salariales brutes'!$C$2:$C$1297 &gt;= '5. Données salariales brutes'!C827) * ('5. Données salariales brutes'!$A$2:$A$1297 &lt;&gt; '5. Données salariales brutes'!A827),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GL-COI-10, GL-EIM-10, GL-ELE -14, GL-GHW-10, GL-GHW-11, GL-INM-13, GL-INM-14, GL-MAM-11, GL-MAN-11, GL-MAN-12, GL-MDO-12, GL-MDO-13, GL-MOC-12, GL-MST-14, GL-PCF-9, GL-PCF-10, GL-PIP-10, GL-PRW-11, GL-PRW-12, GL-SMW-8, GL-SMW-9, GL-VHE-9, GL-VHE-10,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c r="C827" s="129" t="str" cm="1">
        <f t="array" ref="C827">_xlfn.TEXTJOIN(", ",TRUE,_xlfn._xlws.FILTER('5. Données salariales brutes'!$A$2:$A$1297,('5. Données salariales brutes'!$C$2:$C$1297 &gt;'5. Données salariales brutes'!E827)*('5. Données salariales brutes'!$C$2:$C$1297 &lt;'5. Données salariales brutes'!C827),"No matches"))</f>
        <v>AS-03, CR-06, DA-CON-6, DA-PRO-6, DD-05, DS-1, EC-02, ED-EST-01 (EE 6), ED-EST-01 (EE 7) , ED-EST-02 (EE 5) , ED-EST-02 (EE 6) , ED-EST-03 (EE 3), ED-EST-03 (EE 4),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ED-EST-03 Saskatchewan (EE 9), ED-EST-04 Saskatchewan (EE 4), ED-EST-04 Saskatchewan (EE 5), ED-EST-05 Saskatchewan (EE 3), ED-EST-06 Saskatchewan (EE 1), ED-EST-06 Saskatchewan (EE 2), ED-EST-03 Alberta (EE 8), ED-EST-04 Alberta (EE 4), ED-EST-04 Alberta (EE 5), ED-EST-05 Alberta (EE 3), ED-EST-06 Alberta (EE 2), ED-EST-03 Colombie-Britannique(EE 6), ED-EST-03 Colombie-Britannique (EE 7), ED-EST-04 Colombie-Britannique (EE 5), ED-EST-05 Colombie-Britannique (EE 3), ED-EST-06 Colombie-Britannique (EE 2), ED-LAT-01 (EE 11), ED-LAT-01 (EE 12), ED-LAT-02 (EE 8), ED-LAT-03 (EE 6), ED-LAT-03 (EE 7), ED-LAT-04 (EE 4),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SR-E (Groupe salarial 2 ELE-2), SR-W (Groupe salarial 9) APC-8, SR-W (Groupe salarial 9) APD-9, SR-W (Groupe salarial 9) APD-10, ST-COR-2, TI-04, WP-02</v>
      </c>
    </row>
    <row r="828" spans="1:3" ht="315" x14ac:dyDescent="0.25">
      <c r="A828" s="61" t="str">
        <f>'5. Données salariales brutes'!A828</f>
        <v>GL-MOC-12</v>
      </c>
      <c r="B828" s="130" t="str" cm="1">
        <f t="array" ref="B828">_xlfn.TEXTJOIN(", ", TRUE, _xlfn._xlws.FILTER('5. Données salariales brutes'!$A$2:$A$1297, ('5. Données salariales brutes'!$C$2:$C$1297 &lt; '5. Données salariales brutes'!D828) * ('5. Données salariales brutes'!$C$2:$C$1297 &gt;= '5. Données salariales brutes'!C828) * ('5. Données salariales brutes'!$A$2:$A$1297 &lt;&gt; '5. Données salariales brutes'!A828), "No matches"))</f>
        <v>AG-01, AI-01, AS-04, BI-01, CH-01, CR-07, DA-CON-7, DD-06, DS-2, EC-03, ED-EST-02 (EE 8), ED-EST-03 (EE 5), ED-EST-03 (EE 6), ED-EST-04 (EE 3), ED-EST-05 (EE 1), ED-EST-04 Maritimes (EE 9), ED-EST-04 Maritimes (EE 10), ED-EST-05 Maritimes (EE 7), ED-EST-06 Maritimes (EE 5),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ED-EST-06 Manitoba (EE 3),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c r="C828" s="129" t="str" cm="1">
        <f t="array" ref="C828">_xlfn.TEXTJOIN(", ",TRUE,_xlfn._xlws.FILTER('5. Données salariales brutes'!$A$2:$A$1297,('5. Données salariales brutes'!$C$2:$C$1297 &gt;'5. Données salariales brutes'!E828)*('5. Données salariales brutes'!$C$2:$C$1297 &lt;'5. Données salariales brutes'!C828),"No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ED-EST-06 Québec (EE 6),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GL-AMW-11, GL-AMW-12, GL-COI-9, GL-EIM-9, GL-ELE -13, GL-ELE -14, GL-GHW-10, GL-GHW-11, GL-INM-12, GL-INM-13, GL-MAM-10, GL-MAM-11, GL-MAN-10, GL-MAN-11, GL-MDO-12, GL-MOC-11, GL-MST-13, GL-MST-14, GL-PCF-8, GL-PCF-9, GL-PIP-9, GL-PRW-10, GL-PRW-11, GL-SMW-00,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829" spans="1:3" ht="300" x14ac:dyDescent="0.25">
      <c r="A829" s="61" t="str">
        <f>'5. Données salariales brutes'!A829</f>
        <v>GL-MOC-13</v>
      </c>
      <c r="B829" s="130" t="str" cm="1">
        <f t="array" ref="B829">_xlfn.TEXTJOIN(", ", TRUE, _xlfn._xlws.FILTER('5. Données salariales brutes'!$A$2:$A$1297, ('5. Données salariales brutes'!$C$2:$C$1297 &lt; '5. Données salariales brutes'!D829) * ('5. Données salariales brutes'!$C$2:$C$1297 &gt;= '5. Données salariales brutes'!C829) * ('5. Données salariales brutes'!$A$2:$A$1297 &lt;&gt; '5. Données salariales brutes'!A829),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GL-MAM-12, GL-MAM-13, GL-MAN-13, GL-MAN-14, GL-MDO-14, GL-MOC-14, GL-PCF-11, GL-PCF-12, GL-PIP-11, GL-PIP-12, GL-PRW-13,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c r="C829" s="129" t="str" cm="1">
        <f t="array" ref="C829">_xlfn.TEXTJOIN(", ",TRUE,_xlfn._xlws.FILTER('5. Données salariales brutes'!$A$2:$A$1297,('5. Données salariales brutes'!$C$2:$C$1297 &gt;'5. Données salariales brutes'!E829)*('5. Données salariales brutes'!$C$2:$C$1297 &lt;'5. Données salariales brutes'!C829),"No matches"))</f>
        <v>AG-01, BI-01, CH-01, CR-07, DA-CON-7, DD-06, ED-EST-01 (EE 8), ED-EST-02 (EE 7) , ED-EST-02 (EE 8), ED-EST-03 (EE 5), ED-EST-04 (EE 2), ED-EST-04 (EE 3),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830" spans="1:3" ht="285" x14ac:dyDescent="0.25">
      <c r="A830" s="61" t="str">
        <f>'5. Données salariales brutes'!A830</f>
        <v>GL-MOC-14</v>
      </c>
      <c r="B830" s="130" t="str" cm="1">
        <f t="array" ref="B830">_xlfn.TEXTJOIN(", ", TRUE, _xlfn._xlws.FILTER('5. Données salariales brutes'!$A$2:$A$1297, ('5. Données salariales brutes'!$C$2:$C$1297 &lt; '5. Données salariales brutes'!D830) * ('5. Données salariales brutes'!$C$2:$C$1297 &gt;= '5. Données salariales brutes'!C830) * ('5. Données salariales brutes'!$A$2:$A$1297 &lt;&gt; '5. Données salariales brutes'!A830),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GL-PCF-12, GL-PIP-12, GL-PIP-13, GL-PRW-14, GL-SMW-11, GL-VHE-12, GL-WOW-14, GS-10, GS-11, HP-04, HR-02, HS-HDO-09, LS-02, MT-02, NU-CHN-1, NU-HOS-1, PE-02, PI-05-CGC, PR(S)-02, SC-7 (utilisation de matériel et métier spécialisés), SE-RES-1, SG-PAT-02, SO-FLP-02, SO-MAO-02, SO-RAD-01, SR-W (Groupe salarial 8), SR-W (Groupe salarial 11), SW-SCW-02, SW-CHA-02, TI-05, UT-1, WP-03</v>
      </c>
      <c r="C830" s="129" t="str" cm="1">
        <f t="array" ref="C830">_xlfn.TEXTJOIN(", ",TRUE,_xlfn._xlws.FILTER('5. Données salariales brutes'!$A$2:$A$1297,('5. Données salariales brutes'!$C$2:$C$1297 &gt;'5. Données salariales brutes'!E830)*('5. Données salariales brutes'!$C$2:$C$1297 &lt;'5. Données salariales brutes'!C830),"No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row>
    <row r="831" spans="1:3" ht="270" x14ac:dyDescent="0.25">
      <c r="A831" s="61" t="str">
        <f>'5. Données salariales brutes'!A831</f>
        <v>GL-MST-00</v>
      </c>
      <c r="B831" s="130" t="str" cm="1">
        <f t="array" ref="B831">_xlfn.TEXTJOIN(", ", TRUE, _xlfn._xlws.FILTER('5. Données salariales brutes'!$A$2:$A$1297, ('5. Données salariales brutes'!$C$2:$C$1297 &lt; '5. Données salariales brutes'!D831) * ('5. Données salariales brutes'!$C$2:$C$1297 &gt;= '5. Données salariales brutes'!C831) * ('5. Données salariales brutes'!$A$2:$A$1297 &lt;&gt; '5. Données salariales brutes'!A831),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6),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GL-AMW-8, GL-ELE -9, GL-ELE -10, GL-GHW-5, GL-INM-00, GL-INM-9, GL-MAM-00, GL-MAM-6, GL-MAM-7, GL-MAN-6, GL-MAN-7, GL-MDO-8, GL-MOC-7,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831" s="129" t="str" cm="1">
        <f t="array" ref="C831">_xlfn.TEXTJOIN(", ",TRUE,_xlfn._xlws.FILTER('5. Données salariales brutes'!$A$2:$A$1297,('5. Données salariales brutes'!$C$2:$C$1297 &gt;'5. Données salariales brutes'!E831)*('5. Données salariales brutes'!$C$2:$C$1297 &lt;'5. Données salariales brutes'!C831),"No matches"))</f>
        <v>CR-05, DD-03, ED-EST-01 (EE 3), ED-EST-02 (EE 1) , ED-EST-02 (EE 2) , ED-EST-02 Maritimes (EE 9),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4), ED-EST-03 Manitoba (EE 5), ED-EST-02 Saskatchewan (EE 7), ED-EST-02 Saskatchewan (EE 8),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1), ED-LAT-03 (EE 2), EG-01, GL-AMW-6, GL-AMW-7, GL-ELE -8, GL-GHW-3, GL-GHW-4, GL-MAM-5, GL-MAN-4,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832" spans="1:3" ht="255" x14ac:dyDescent="0.25">
      <c r="A832" s="61" t="str">
        <f>'5. Données salariales brutes'!A832</f>
        <v>GL-MST-9</v>
      </c>
      <c r="B832" s="130" t="str" cm="1">
        <f t="array" ref="B832">_xlfn.TEXTJOIN(", ", TRUE, _xlfn._xlws.FILTER('5. Données salariales brutes'!$A$2:$A$1297, ('5. Données salariales brutes'!$C$2:$C$1297 &lt; '5. Données salariales brutes'!D832) * ('5. Données salariales brutes'!$C$2:$C$1297 &gt;= '5. Données salariales brutes'!C832) * ('5. Données salariales brutes'!$A$2:$A$1297 &lt;&gt; '5. Données salariales brutes'!A832), "No matches"))</f>
        <v>AS-01, CM-06, DA-CON-5, DA-PRO-5, DD-04, ED-EST-01 (EE 4), ED-EST-02 (EE 3) , ED-EST-03 (EE 1), ED-EST-03 Maritimes (EE 8), ED-EST-03 Maritimes (EE 9), ED-EST-04 Maritimes (EE 4), ED-EST-04 Maritimes (EE 5), ED-EST-05 Maritimes (EE 2), ED-EST-06 Maritimes (EE 1), ED-EST-01 Québec (EE 9),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832" s="129" t="str" cm="1">
        <f t="array" ref="C832">_xlfn.TEXTJOIN(", ",TRUE,_xlfn._xlws.FILTER('5. Données salariales brutes'!$A$2:$A$1297,('5. Données salariales brutes'!$C$2:$C$1297 &gt;'5. Données salariales brutes'!E832)*('5. Données salariales brutes'!$C$2:$C$1297 &lt;'5. Données salariales brutes'!C832),"No matches"))</f>
        <v>CR-05, DA-CON-4, DD-03, ED-EST-01 (EE 3), ED-EST-02 (EE 2) , ED-EST-03 Maritimes (EE 7), ED-EST-04 Maritimes (EE 3), ED-EST-05 Maritimes (EE 1), ED-EST-01 Québec (EE 8), ED-EST-02 Québec (EE 7), ED-EST-02 Québec (EE 8),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GL-AIM-00, GL-AMW-6, GL-AMW-7, GL-ELE -8, GL-ELE -9, GL-GHW-3, GL-GHW-4, GL-INM-00, GL-MAM-5, GL-MAN-5, GL-MAN-6, GL-MDO-6, GL-MDO-7, GL-MOC-5, GL-MOC-6, GL-MST-00,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833" spans="1:3" ht="285" x14ac:dyDescent="0.25">
      <c r="A833" s="61" t="str">
        <f>'5. Données salariales brutes'!A833</f>
        <v>GL-MST-10</v>
      </c>
      <c r="B833" s="130" t="str" cm="1">
        <f t="array" ref="B833">_xlfn.TEXTJOIN(", ", TRUE, _xlfn._xlws.FILTER('5. Données salariales brutes'!$A$2:$A$1297, ('5. Données salariales brutes'!$C$2:$C$1297 &lt; '5. Données salariales brutes'!D833) * ('5. Données salariales brutes'!$C$2:$C$1297 &gt;= '5. Données salariales brutes'!C833) * ('5. Données salariales brutes'!$A$2:$A$1297 &lt;&gt; '5. Données salariales brutes'!A833),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GL-MOC-8, GL-MOC-9,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c r="C833" s="129" t="str" cm="1">
        <f t="array" ref="C833">_xlfn.TEXTJOIN(", ",TRUE,_xlfn._xlws.FILTER('5. Données salariales brutes'!$A$2:$A$1297,('5. Données salariales brutes'!$C$2:$C$1297 &gt;'5. Données salariales brutes'!E833)*('5. Données salariales brutes'!$C$2:$C$1297 &lt;'5. Données salariales brutes'!C833),"No matches"))</f>
        <v>AS-01, CM-06, CR-05, DA-CON-4, DA-PRO-5, DD-04, ED-EST-01 (EE 4), ED-EST-02 (EE 3) , ED-EST-03 (EE 1), ED-EST-03 Maritimes (EE 8), ED-EST-03 Maritimes (EE 9),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GL-MOC-6, GL-MOC-7, GL-MST-00, GL-MST-9, GL-PCF-00, GL-PRW-6, GL-PRW-7, GL-WOW-00, GS-05, GT-02, HS-HDO-04, HS-PHS-04, IS-01 , LI-6, MA-01, OM-01, PG-01, PI-01-CGC, PM-01 , PY-05, SC-3 (service du pont et service de la chambre des machines), SC-STD-3, SC-3 (utilisation de matériel et métier spécialisés), SR-W (Groupe salarial 2), SR-W (Groupe salarial 9) APC-6, SR-W (Groupe salarial 9) APD-7</v>
      </c>
    </row>
    <row r="834" spans="1:3" ht="315" x14ac:dyDescent="0.25">
      <c r="A834" s="61" t="str">
        <f>'5. Données salariales brutes'!A834</f>
        <v>GL-MST-11</v>
      </c>
      <c r="B834" s="130" t="str" cm="1">
        <f t="array" ref="B834">_xlfn.TEXTJOIN(", ", TRUE, _xlfn._xlws.FILTER('5. Données salariales brutes'!$A$2:$A$1297, ('5. Données salariales brutes'!$C$2:$C$1297 &lt; '5. Données salariales brutes'!D834) * ('5. Données salariales brutes'!$C$2:$C$1297 &gt;= '5. Données salariales brutes'!C834) * ('5. Données salariales brutes'!$A$2:$A$1297 &lt;&gt; '5. Données salariales brutes'!A834), "No matches"))</f>
        <v>AS-02, CM-07, CO-DEV/PER, CR-06, DA-CON-6, DD-05, ED-EST-01 (EE 6), ED-EST-02 (EE 5) , ED-EST-03 (EE 3), ED-EST-04 Maritimes (EE 6), ED-EST-05 Maritimes (EE 4), ED-EST-06 Maritimes (EE 3), ED-EST-02 Québec (EE 10), ED-EST-02 Québec (EE 11), ED-EST-03 Québec (EE 9),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c r="C834" s="129" t="str" cm="1">
        <f t="array" ref="C834">_xlfn.TEXTJOIN(", ",TRUE,_xlfn._xlws.FILTER('5. Données salariales brutes'!$A$2:$A$1297,('5. Données salariales brutes'!$C$2:$C$1297 &gt;'5. Données salariales brutes'!E834)*('5. Données salariales brutes'!$C$2:$C$1297 &lt;'5. Données salariales brutes'!C834),"No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ED-EST-06 Québec (EE 2),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GS-05, GS-06, HP-02, HS-HDO-05, LI-7, MA-01, PG-01, PI-02-CGC, PY-06, RO-01, SC-4 (service du pont et service de la chambre des machines), SC-5 (service du pont et service de la chambre des machines), SC-STD-4, SC-STD-5, SC-3 (utilisation de matériel et métier spécialisés), SR-W (Groupe salarial 2), SR-W (Groupe salarial 3), SR-W (Groupe salarial 9) APC-6, SR-W (Groupe salarial 9) APD-8, TI-03</v>
      </c>
    </row>
    <row r="835" spans="1:3" ht="300" x14ac:dyDescent="0.25">
      <c r="A835" s="61" t="str">
        <f>'5. Données salariales brutes'!A835</f>
        <v>GL-MST-12</v>
      </c>
      <c r="B835" s="130" t="str" cm="1">
        <f t="array" ref="B835">_xlfn.TEXTJOIN(", ", TRUE, _xlfn._xlws.FILTER('5. Données salariales brutes'!$A$2:$A$1297, ('5. Données salariales brutes'!$C$2:$C$1297 &lt; '5. Données salariales brutes'!D835) * ('5. Données salariales brutes'!$C$2:$C$1297 &gt;= '5. Données salariales brutes'!C835) * ('5. Données salariales brutes'!$A$2:$A$1297 &lt;&gt; '5. Données salariales brutes'!A835), "No matches"))</f>
        <v>AS-03, CR-06, DA-PRO-6, DD-05, DS-1, EC-02, ED-EST-01 (EE 6), ED-EST-01 (EE 7) , ED-EST-02 (EE 6) , ED-EST-03 (EE 3), ED-EST-03 (EE 4), ED-EST-04 (EE 1), ED-EST-04 Maritimes (EE 7),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-13, GL-GHW-8, GL-INM-11, GL-INM-12, GL-MAM-9, GL-MAM-10, GL-MAN-9, GL-MAN-10, GL-MDO-11, GL-MOC-10, GL-MOC-11,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835" s="129" t="str" cm="1">
        <f t="array" ref="C835">_xlfn.TEXTJOIN(", ",TRUE,_xlfn._xlws.FILTER('5. Données salariales brutes'!$A$2:$A$1297,('5. Données salariales brutes'!$C$2:$C$1297 &gt;'5. Données salariales brutes'!E835)*('5. Données salariales brutes'!$C$2:$C$1297 &lt;'5. Données salariales brutes'!C835),"No matches"))</f>
        <v>AR-01, AS-02, CM-07, CO-DEV/PER, DA-CON-5, DA-CON-6, EC-01, ED-EST-01 (EE 5), ED-EST-02 (EE 4), ED-EST-02 (EE 5) , ED-EST-03 (EE 2), ED-EST-04 Maritimes (EE 5),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GL-PCF-6, GL-PCF-7, GL-PIP-00, GL-PRW-8, GL-VHE-00, GS-07, GT-03, HP-02, HS-HDO-05, HS-HDO-06, HS-PHS-05, IS-02 , LI-7, MT-01, PI-02-CGC, PM-02 , PY-06, RO-01,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836" spans="1:3" ht="300" x14ac:dyDescent="0.25">
      <c r="A836" s="61" t="str">
        <f>'5. Données salariales brutes'!A836</f>
        <v>GL-MST-13</v>
      </c>
      <c r="B836" s="130" t="str" cm="1">
        <f t="array" ref="B836">_xlfn.TEXTJOIN(", ", TRUE, _xlfn._xlws.FILTER('5. Données salariales brutes'!$A$2:$A$1297, ('5. Données salariales brutes'!$C$2:$C$1297 &lt; '5. Données salariales brutes'!D836) * ('5. Données salariales brutes'!$C$2:$C$1297 &gt;= '5. Données salariales brutes'!C836) * ('5. Données salariales brutes'!$A$2:$A$1297 &lt;&gt; '5. Données salariales brutes'!A836),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6), EG-03, EU-LAI-1, FB-1, GL-AIM-11, GL-AIM-12, GL-AMW-12, GL-COI-9, GL-EIM-9, GL-ELE -13, GL-ELE -14, GL-GHW-10, GL-GHW-11, GL-INM-12, GL-INM-13, GL-MAM-10, GL-MAM-11, GL-MAN-10, GL-MAN-11, GL-MDO-12, GL-MOC-11, GL-MST-14, GL-PCF-8,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836" s="129" t="str" cm="1">
        <f t="array" ref="C836">_xlfn.TEXTJOIN(", ",TRUE,_xlfn._xlws.FILTER('5. Données salariales brutes'!$A$2:$A$1297,('5. Données salariales brutes'!$C$2:$C$1297 &gt;'5. Données salariales brutes'!E836)*('5. Données salariales brutes'!$C$2:$C$1297 &lt;'5. Données salariales brutes'!C836),"No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ED-LAT-04 (EE 5), EG-02, EL-02, EN-ENG-01, FR - Recruitment, GL-AIM-9, GL-AIM-10, GL-AMW-10, GL-AMW-11, GL-COI-00, GL-EIM-00, GL-ELE -12, GL-GHW-7, GL-GHW-8, GL-INM-10, GL-INM-11, GL-MAM-8, GL-MAM-9, GL-MAN-9, GL-MDO-10, GL-MDO-11, GL-MOC-9, GL-MOC-10, GL-MST-12, GL-PCF-7,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837" spans="1:3" ht="300" x14ac:dyDescent="0.25">
      <c r="A837" s="61" t="str">
        <f>'5. Données salariales brutes'!A837</f>
        <v>GL-MST-14</v>
      </c>
      <c r="B837" s="130" t="str" cm="1">
        <f t="array" ref="B837">_xlfn.TEXTJOIN(", ", TRUE, _xlfn._xlws.FILTER('5. Données salariales brutes'!$A$2:$A$1297, ('5. Données salariales brutes'!$C$2:$C$1297 &lt; '5. Données salariales brutes'!D837) * ('5. Données salariales brutes'!$C$2:$C$1297 &gt;= '5. Données salariales brutes'!C837) * ('5. Données salariales brutes'!$A$2:$A$1297 &lt;&gt; '5. Données salariales brutes'!A837),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c r="C837" s="129" t="str" cm="1">
        <f t="array" ref="C837">_xlfn.TEXTJOIN(", ",TRUE,_xlfn._xlws.FILTER('5. Données salariales brutes'!$A$2:$A$1297,('5. Données salariales brutes'!$C$2:$C$1297 &gt;'5. Données salariales brutes'!E837)*('5. Données salariales brutes'!$C$2:$C$1297 &lt;'5. Données salariales brutes'!C837),"No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GL-INM-11, GL-INM-12, GL-MAM-9, GL-MAM-10, GL-MAN-9, GL-MAN-10, GL-MDO-11, GL-MDO-12,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838" spans="1:3" ht="285" x14ac:dyDescent="0.25">
      <c r="A838" s="61" t="str">
        <f>'5. Données salariales brutes'!A838</f>
        <v>GL-PCF-00</v>
      </c>
      <c r="B838" s="130" t="str" cm="1">
        <f t="array" ref="B838">_xlfn.TEXTJOIN(", ", TRUE, _xlfn._xlws.FILTER('5. Données salariales brutes'!$A$2:$A$1297, ('5. Données salariales brutes'!$C$2:$C$1297 &lt; '5. Données salariales brutes'!D838) * ('5. Données salariales brutes'!$C$2:$C$1297 &gt;= '5. Données salariales brutes'!C838) * ('5. Données salariales brutes'!$A$2:$A$1297 &lt;&gt; '5. Données salariales brutes'!A838), "No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2), ED-LAT-01 (EE 8), ED-LAT-01 (EE 9), ED-LAT-02 (EE 5), ED-LAT-02 (EE 6), ED-LAT-03 (EE 4), ED-LAT-04 (EE 2), ED-LAT-04 (EE 3), GL-AMW-8, GL-AMW-9, GL-ELE -10, GL-ELE -11, GL-GHW-5, GL-GHW-6, GL-INM-9, GL-MAM-00, GL-MAM-7, GL-MAN-7, GL-MDO-8, GL-MDO-9, GL-MOC-8, GL-MST-10, GL-MST-11, GL-PCF-6, GL-PRW-7, GL-WOW-00, GS-06, HP-02, HS-HDO-05, HS-PHS-05, LI-7, PG-01, PI-02-CGC, PY-06, RO-01, SC-4 (service du pont et service de la chambre des machines), SC-5 (service du pont et service de la chambre des machines), SC-STD-4, SC-STD-5, SR-W (Groupe salarial 2), SR-W (Groupe salarial 3), SR-W (Groupe salarial 9) APD-8, TI-03</v>
      </c>
      <c r="C838" s="129" t="str" cm="1">
        <f t="array" ref="C838">_xlfn.TEXTJOIN(", ",TRUE,_xlfn._xlws.FILTER('5. Données salariales brutes'!$A$2:$A$1297,('5. Données salariales brutes'!$C$2:$C$1297 &gt;'5. Données salariales brutes'!E838)*('5. Données salariales brutes'!$C$2:$C$1297 &lt;'5. Données salariales brutes'!C838),"No matches"))</f>
        <v>AS-01, CM-06, CR-05, DA-CON-4, ED-EST-01 (EE 3), ED-EST-01 (EE 4),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3), ED-LAT-02 (EE 4), ED-LAT-03 (EE 2), ED-LAT-03 (EE 3), ED-LAT-04 (EE 1), EG-01, GL-AIM-00, GL-AMW-6, GL-AMW-7, GL-ELE -8, GL-ELE -9, GL-GHW-3,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839" spans="1:3" ht="315" x14ac:dyDescent="0.25">
      <c r="A839" s="61" t="str">
        <f>'5. Données salariales brutes'!A839</f>
        <v>GL-PCF-6</v>
      </c>
      <c r="B839" s="130" t="str" cm="1">
        <f t="array" ref="B839">_xlfn.TEXTJOIN(", ", TRUE, _xlfn._xlws.FILTER('5. Données salariales brutes'!$A$2:$A$1297, ('5. Données salariales brutes'!$C$2:$C$1297 &lt; '5. Données salariales brutes'!D839) * ('5. Données salariales brutes'!$C$2:$C$1297 &gt;= '5. Données salariales brutes'!C839) * ('5. Données salariales brutes'!$A$2:$A$1297 &lt;&gt; '5. Données salariales brutes'!A839), "No matches"))</f>
        <v>AS-02, CM-07, CO-DEV/PER, CR-06, DA-CON-6, ED-EST-01 (EE 6),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GL-AMW-9, GL-AMW-10, GL-COI-00, GL-ELE -11, GL-ELE -12, GL-GHW-7, GL-GHW-8, GL-INM-10, GL-INM-11, GL-MAM-8, GL-MAM-9, GL-MAN-8, GL-MAN-9, GL-MDO-10, GL-MOC-9, GL-MST-11, GL-MST-12,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839" s="129" t="str" cm="1">
        <f t="array" ref="C839">_xlfn.TEXTJOIN(", ",TRUE,_xlfn._xlws.FILTER('5. Données salariales brutes'!$A$2:$A$1297,('5. Données salariales brutes'!$C$2:$C$1297 &gt;'5. Données salariales brutes'!E839)*('5. Données salariales brutes'!$C$2:$C$1297 &lt;'5. Données salariales brutes'!C839),"No matches"))</f>
        <v>AR-01, AS-01, CM-06, DA-CON-5, DA-PRO-5, DD-04, EC-01, ED-EST-01 (EE 4), ED-EST-01 (EE 5), ED-EST-02 (EE 3) , ED-EST-02 (EE 4),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3), ED-LAT-03 (EE 4), ED-LAT-04 (EE 2), GL-AMW-8, GL-ELE -10, GL-GHW-5, GL-GHW-6, GL-INM-9, GL-MAM-00, GL-MAM-6, GL-MAM-7, GL-MAN-7, GL-MDO-8, GL-MDO-9, GL-MOC-7, GL-MOC-8, GL-MST-10, GL-PCF-00,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840" spans="1:3" ht="300" x14ac:dyDescent="0.25">
      <c r="A840" s="61" t="str">
        <f>'5. Données salariales brutes'!A840</f>
        <v>GL-PCF-7</v>
      </c>
      <c r="B840" s="130" t="str" cm="1">
        <f t="array" ref="B840">_xlfn.TEXTJOIN(", ", TRUE, _xlfn._xlws.FILTER('5. Données salariales brutes'!$A$2:$A$1297, ('5. Données salariales brutes'!$C$2:$C$1297 &lt; '5. Données salariales brutes'!D840) * ('5. Données salariales brutes'!$C$2:$C$1297 &gt;= '5. Données salariales brutes'!C840) * ('5. Données salariales brutes'!$A$2:$A$1297 &lt;&gt; '5. Données salariales brutes'!A840),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SR-W (Groupe salarial 9) APD-10, ST-COR-2, TI-04, WP-02</v>
      </c>
      <c r="C840" s="129" t="str" cm="1">
        <f t="array" ref="C840">_xlfn.TEXTJOIN(", ",TRUE,_xlfn._xlws.FILTER('5. Données salariales brutes'!$A$2:$A$1297,('5. Données salariales brutes'!$C$2:$C$1297 &gt;'5. Données salariales brutes'!E840)*('5. Données salariales brutes'!$C$2:$C$1297 &lt;'5. Données salariales brutes'!C840),"No matches"))</f>
        <v>AR-01, AS-02, CO-DEV/PER, DA-CON-5,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GL-MAM-00, GL-MAM-7, GL-MAM-8, GL-MAN-8, GL-MDO-9, GL-MDO-10, GL-MOC-8, GL-MOC-9, GL-MST-10, GL-MST-11, GL-PCF-6,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841" spans="1:3" ht="300" x14ac:dyDescent="0.25">
      <c r="A841" s="61" t="str">
        <f>'5. Données salariales brutes'!A841</f>
        <v>GL-PCF-8</v>
      </c>
      <c r="B841" s="130" t="str" cm="1">
        <f t="array" ref="B841">_xlfn.TEXTJOIN(", ", TRUE, _xlfn._xlws.FILTER('5. Données salariales brutes'!$A$2:$A$1297, ('5. Données salariales brutes'!$C$2:$C$1297 &lt; '5. Données salariales brutes'!D841) * ('5. Données salariales brutes'!$C$2:$C$1297 &gt;= '5. Données salariales brutes'!C841) * ('5. Données salariales brutes'!$A$2:$A$1297 &lt;&gt; '5. Données salariales brutes'!A841),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6), EG-03, EU-LAI-1, FB-1, GL-AIM-11, GL-AIM-12, GL-AMW-12, GL-COI-9, GL-EIM-9, GL-ELE -13, GL-ELE -14, GL-GHW-10, GL-GHW-11, GL-INM-12, GL-INM-13, GL-MAM-10, GL-MAM-11, GL-MAN-10, GL-MAN-11, GL-MDO-12, GL-MOC-11, GL-MST-13,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841" s="129" t="str" cm="1">
        <f t="array" ref="C841">_xlfn.TEXTJOIN(", ",TRUE,_xlfn._xlws.FILTER('5. Données salariales brutes'!$A$2:$A$1297,('5. Données salariales brutes'!$C$2:$C$1297 &gt;'5. Données salariales brutes'!E841)*('5. Données salariales brutes'!$C$2:$C$1297 &lt;'5. Données salariales brutes'!C841),"No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ED-LAT-04 (EE 5), EG-02, EL-02, EN-ENG-01, FR - Recruitment, GL-AIM-9, GL-AIM-10, GL-AMW-10, GL-AMW-11, GL-COI-00, GL-EIM-00, GL-ELE -12, GL-GHW-7, GL-GHW-8, GL-INM-10, GL-INM-11, GL-MAM-8, GL-MAM-9, GL-MAN-9, GL-MDO-10, GL-MDO-11, GL-MOC-9, GL-MOC-10, GL-MST-12, GL-PCF-7, GL-PIP-00,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842" spans="1:3" ht="315" x14ac:dyDescent="0.25">
      <c r="A842" s="61" t="str">
        <f>'5. Données salariales brutes'!A842</f>
        <v>GL-PCF-9</v>
      </c>
      <c r="B842" s="130" t="str" cm="1">
        <f t="array" ref="B842">_xlfn.TEXTJOIN(", ", TRUE, _xlfn._xlws.FILTER('5. Données salariales brutes'!$A$2:$A$1297, ('5. Données salariales brutes'!$C$2:$C$1297 &lt; '5. Données salariales brutes'!D842) * ('5. Données salariales brutes'!$C$2:$C$1297 &gt;= '5. Données salariales brutes'!C842) * ('5. Données salariales brutes'!$A$2:$A$1297 &lt;&gt; '5. Données salariales brutes'!A842), "No matches"))</f>
        <v>AG-01, AS-04,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EU-LAI-1,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(utilisation de matériel et métier spécialisés), SO-MAO-01, SR-E (Groupe salarial 3 MDO-4), SR-W (Groupe salarial 5), SR-W (Groupe salarial 6), SW-SCW-01, SW-CHA-01</v>
      </c>
      <c r="C842" s="129" t="str" cm="1">
        <f t="array" ref="C842">_xlfn.TEXTJOIN(", ",TRUE,_xlfn._xlws.FILTER('5. Données salariales brutes'!$A$2:$A$1297,('5. Données salariales brutes'!$C$2:$C$1297 &gt;'5. Données salariales brutes'!E842)*('5. Données salariales brutes'!$C$2:$C$1297 &lt;'5. Données salariales brutes'!C842),"No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ED-EST-02 Ontario (EE 9), ED-EST-03 Ontario (EE 8), ED-EST-03 Ontario (EE 9),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row>
    <row r="843" spans="1:3" ht="300" x14ac:dyDescent="0.25">
      <c r="A843" s="61" t="str">
        <f>'5. Données salariales brutes'!A843</f>
        <v>GL-PCF-10</v>
      </c>
      <c r="B843" s="130" t="str" cm="1">
        <f t="array" ref="B843">_xlfn.TEXTJOIN(", ", TRUE, _xlfn._xlws.FILTER('5. Données salariales brutes'!$A$2:$A$1297, ('5. Données salariales brutes'!$C$2:$C$1297 &lt; '5. Données salariales brutes'!D843) * ('5. Données salariales brutes'!$C$2:$C$1297 &gt;= '5. Données salariales brutes'!C843) * ('5. Données salariales brutes'!$A$2:$A$1297 &lt;&gt; '5. Données salariales brutes'!A843), "No matches"))</f>
        <v>AI-01, AS-04,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843" s="129" t="str" cm="1">
        <f t="array" ref="C843">_xlfn.TEXTJOIN(", ",TRUE,_xlfn._xlws.FILTER('5. Données salariales brutes'!$A$2:$A$1297,('5. Données salariales brutes'!$C$2:$C$1297 &gt;'5. Données salariales brutes'!E843)*('5. Données salariales brutes'!$C$2:$C$1297 &lt;'5. Données salariales brutes'!C843),"No matches"))</f>
        <v>AG-01, BI-01, CH-01,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844" spans="1:3" ht="270" x14ac:dyDescent="0.25">
      <c r="A844" s="61" t="str">
        <f>'5. Données salariales brutes'!A844</f>
        <v>GL-PCF-11</v>
      </c>
      <c r="B844" s="130" t="str" cm="1">
        <f t="array" ref="B844">_xlfn.TEXTJOIN(", ", TRUE, _xlfn._xlws.FILTER('5. Données salariales brutes'!$A$2:$A$1297, ('5. Données salariales brutes'!$C$2:$C$1297 &lt; '5. Données salariales brutes'!D844) * ('5. Données salariales brutes'!$C$2:$C$1297 &gt;= '5. Données salariales brutes'!C844) * ('5. Données salariales brutes'!$A$2:$A$1297 &lt;&gt; '5. Données salariales brutes'!A844), "No matches"))</f>
        <v>AI-01, AR-02, CO-01,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OM-03, PE-02, PG-03, PR(S)-02, SC-7 (utilisation de matériel et métier spécialisés), SE-RES-1, SG-PAT-02, SG-SRE-02, SO-FLP-02, SO-MAO-02, SO-RAD-01, SR-W (Groupe salarial 7), SR-W (Groupe salarial 8), SW-SCW-02, TI-05, UT-1, WP-03</v>
      </c>
      <c r="C844" s="129" t="str" cm="1">
        <f t="array" ref="C844">_xlfn.TEXTJOIN(", ",TRUE,_xlfn._xlws.FILTER('5. Données salariales brutes'!$A$2:$A$1297,('5. Données salariales brutes'!$C$2:$C$1297 &gt;'5. Données salariales brutes'!E844)*('5. Données salariales brutes'!$C$2:$C$1297 &lt;'5. Données salariales brutes'!C844),"No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SR-E (APA), SR-E (APB), SR-W (Groupe salarial 6), SW-SCW-01</v>
      </c>
    </row>
    <row r="845" spans="1:3" ht="255" x14ac:dyDescent="0.25">
      <c r="A845" s="61" t="str">
        <f>'5. Données salariales brutes'!A845</f>
        <v>GL-PCF-12</v>
      </c>
      <c r="B845" s="130" t="str" cm="1">
        <f t="array" ref="B845">_xlfn.TEXTJOIN(", ", TRUE, _xlfn._xlws.FILTER('5. Données salariales brutes'!$A$2:$A$1297, ('5. Données salariales brutes'!$C$2:$C$1297 &lt; '5. Données salariales brutes'!D845) * ('5. Données salariales brutes'!$C$2:$C$1297 &gt;= '5. Données salariales brutes'!C845) * ('5. Données salariales brutes'!$A$2:$A$1297 &lt;&gt; '5. Données salariales brutes'!A845), "No matches"))</f>
        <v>AR-02, CT-FIN-01 , CT-EAV-01 , CT-IAU-01 ,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GL-PCF-13, GL-PIP-13, GL-PIP-14, GL-PRW-14, GL-SMW-11, GL-SMW-12, GL-VHE-12, GL-VHE-13, GS-11, GT-05, HP-05, HR-02, HS-HDO-10, HS-PHS-09, LS-02, MT-02, NU-CHN-1, NU-HOS-1, PI-05-CGC, PO-IMA-03, PO-LES-TO-03, PO-LES-IM-03, PO-TCO-03, RO-04, SE-RES-1, SO-FLP-02, SO-MAO-03, SO-RAD-01, SR-E (Groupe salarial 4 MDO-5), SR-W (Groupe salarial 8), SR-W (Groupe salarial 11), SW-CHA-02, TR-02, UT-1</v>
      </c>
      <c r="C845" s="129" t="str" cm="1">
        <f t="array" ref="C845">_xlfn.TEXTJOIN(", ",TRUE,_xlfn._xlws.FILTER('5. Données salariales brutes'!$A$2:$A$1297,('5. Données salariales brutes'!$C$2:$C$1297 &gt;'5. Données salariales brutes'!E845)*('5. Données salariales brutes'!$C$2:$C$1297 &lt;'5. Données salariales brutes'!C845),"No matches"))</f>
        <v>AI-01, AS-04, CO-01,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row>
    <row r="846" spans="1:3" ht="255" x14ac:dyDescent="0.25">
      <c r="A846" s="61" t="str">
        <f>'5. Données salariales brutes'!A846</f>
        <v>GL-PCF-13</v>
      </c>
      <c r="B846" s="130" t="str" cm="1">
        <f t="array" ref="B846">_xlfn.TEXTJOIN(", ", TRUE, _xlfn._xlws.FILTER('5. Données salariales brutes'!$A$2:$A$1297, ('5. Données salariales brutes'!$C$2:$C$1297 &lt; '5. Données salariales brutes'!D846) * ('5. Données salariales brutes'!$C$2:$C$1297 &gt;= '5. Données salariales brutes'!C846) * ('5. Données salariales brutes'!$A$2:$A$1297 &lt;&gt; '5. Données salariales brutes'!A846),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ED-LAT-04 (EE 13), EG-05, EL-05, FO-01, FR-1, GL-COI-14, GL-EIM-13, GL-EIM-14, GL-PCF-14, GL-PIP-14, GL-SMW-12, GL-SMW-13, GL-VHE-13, GL-VHE-14, GS-12, GT-05, HP-05, HS-HDO-10, HS-PHS-10, MA-03, PO-IMA-03, PO-LES-TO-03, PO-LES-IM-03, PO-TCO-03, RO-04, SO-MAO-03, SO-RAD-02, SR-E (Groupe salarial 4 MDO-5), SR-E (Groupe salarial 5), TI-05 Aviation, TR-02</v>
      </c>
      <c r="C846" s="129" t="str" cm="1">
        <f t="array" ref="C846">_xlfn.TEXTJOIN(", ",TRUE,_xlfn._xlws.FILTER('5. Données salariales brutes'!$A$2:$A$1297,('5. Données salariales brutes'!$C$2:$C$1297 &gt;'5. Données salariales brutes'!E846)*('5. Données salariales brutes'!$C$2:$C$1297 &lt;'5. Données salariales brutes'!C846),"No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GL-SMW-11, GL-VHE-12, GL-WOW-14, GS-10, GS-11, HP-04, HR-02, HS-HDO-09, HS-PHS-09, IT-01, LS-01, LS-02, MT-02, NU-CHN-1, NU-HOS-1, PE-02, PI-05-CGC, PR(S)-02, SC-7 (utilisation de matériel et métier spécialisés), SE-RES-1, SG-PAT-02, SG-SRE-02, SO-FLP-02, SO-MAO-02, SO-RAD-01, SR-W (Groupe salarial 8), SR-W (Groupe salarial 11), SW-SCW-02, SW-CHA-02, TI-05, UT-1, WP-03</v>
      </c>
    </row>
    <row r="847" spans="1:3" ht="240" x14ac:dyDescent="0.25">
      <c r="A847" s="61" t="str">
        <f>'5. Données salariales brutes'!A847</f>
        <v>GL-PCF-14</v>
      </c>
      <c r="B847" s="130" t="str" cm="1">
        <f t="array" ref="B847">_xlfn.TEXTJOIN(", ", TRUE, _xlfn._xlws.FILTER('5. Données salariales brutes'!$A$2:$A$1297, ('5. Données salariales brutes'!$C$2:$C$1297 &lt; '5. Données salariales brutes'!D847) * ('5. Données salariales brutes'!$C$2:$C$1297 &gt;= '5. Données salariales brutes'!C847) * ('5. Données salariales brutes'!$A$2:$A$1297 &lt;&gt; '5. Données salariales brutes'!A847), "No matches"))</f>
        <v>AG-02, AI-02,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FR-1, FR-2, FS-01, GL-EIM-14, GL-SMW-13, GL-SMW-14, GL-VHE-14, GS-12, GS-13, HP-06, HR-03, HS-PHS-10, LP-00, MA-03, ND-DIT-1, ND-HME-1, OM-04, PC-02, PE-03, PI-06-CGC, PR(S)-03, RO-05, SO-FLP-03, SO-MAO-04, SO-RAD-02, SO-RAD-03, SR-E (Groupe salarial 6), SR-E (Groupe salarial 7), SR-E (Groupe salarial 8), SW-SCW-03, TI-06, TI-05 Aviation, TI-05 Marine, WP-04</v>
      </c>
      <c r="C847" s="129" t="str" cm="1">
        <f t="array" ref="C847">_xlfn.TEXTJOIN(", ",TRUE,_xlfn._xlws.FILTER('5. Données salariales brutes'!$A$2:$A$1297,('5. Données salariales brutes'!$C$2:$C$1297 &gt;'5. Données salariales brutes'!E847)*('5. Données salariales brutes'!$C$2:$C$1297 &lt;'5. Données salariales brutes'!C847),"No matches"))</f>
        <v>AR-02, CT-FIN-01 , CT-EAV-01 , CT-IAU-01 , CX-1, DD-08, EC-04, ED-EDS-01, ED-EST-03 (EE 7), ED-EST-03 (EE 8), ED-EST-04 (EE 5), ED-EST-05 (EE 3), ED-EST-05 (EE 4), ED-EST-06 (EE 2), ED-EST-05 Maritimes (EE 9), ED-EST-05 Maritimes (EE 10), ED-EST-06 Maritimes (EE 8), ED-EST-06 Maritimes (EE 9), ED-EST-05 Québec (EE 12), ED-EST-06 Québec (EE 9), ED-EST-06 Québec (EE 10), ED-EST-04 Ontario (EE 9),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 UT-1</v>
      </c>
    </row>
    <row r="848" spans="1:3" ht="300" x14ac:dyDescent="0.25">
      <c r="A848" s="61" t="str">
        <f>'5. Données salariales brutes'!A848</f>
        <v>GL-PIP-00</v>
      </c>
      <c r="B848" s="130" t="str" cm="1">
        <f t="array" ref="B848">_xlfn.TEXTJOIN(", ", TRUE, _xlfn._xlws.FILTER('5. Données salariales brutes'!$A$2:$A$1297, ('5. Données salariales brutes'!$C$2:$C$1297 &lt; '5. Données salariales brutes'!D848) * ('5. Données salariales brutes'!$C$2:$C$1297 &gt;= '5. Données salariales brutes'!C848) * ('5. Données salariales brutes'!$A$2:$A$1297 &lt;&gt; '5. Données salariales brutes'!A848), "No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GL-INM-10, GL-INM-11, GL-MAM-8, GL-MAM-9, GL-MAN-9, GL-MDO-10, GL-MDO-11, GL-MOC-9, GL-MOC-10, GL-MST-12, GL-PCF-7, GL-PRW-9, GL-VHE-00, GL-WOW-9, GS-07, GS-08, GT-03, HS-HDO-06, HS-PHS-06, OM-02, PI-03-CGC, PY-07, SC-6 (service du pont et service de la chambre des machines), SC-STD-6, SC-4 (utilisation de matériel et métier spécialisés), SG-SRE-01, SO-MAO-TO, SR-E (Groupe salarial 1), SR-W (Groupe salarial 9) APC-7, SR-W (Groupe salarial 9) APD-9, ST-COR-2, TR-01</v>
      </c>
      <c r="C848" s="129" t="str" cm="1">
        <f t="array" ref="C848">_xlfn.TEXTJOIN(", ",TRUE,_xlfn._xlws.FILTER('5. Données salariales brutes'!$A$2:$A$1297,('5. Données salariales brutes'!$C$2:$C$1297 &gt;'5. Données salariales brutes'!E848)*('5. Données salariales brutes'!$C$2:$C$1297 &lt;'5. Données salariales brutes'!C848),"No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GL-MAM-00, GL-MAM-7, GL-MAN-7, GL-MAN-8, GL-MDO-8, GL-MDO-9, GL-MOC-8, GL-MST-10, GL-MST-11, GL-PCF-6,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v>
      </c>
    </row>
    <row r="849" spans="1:3" ht="315" x14ac:dyDescent="0.25">
      <c r="A849" s="61" t="str">
        <f>'5. Données salariales brutes'!A849</f>
        <v>GL-PIP-9</v>
      </c>
      <c r="B849" s="130" t="str" cm="1">
        <f t="array" ref="B849">_xlfn.TEXTJOIN(", ", TRUE, _xlfn._xlws.FILTER('5. Données salariales brutes'!$A$2:$A$1297, ('5. Données salariales brutes'!$C$2:$C$1297 &lt; '5. Données salariales brutes'!D849) * ('5. Données salariales brutes'!$C$2:$C$1297 &gt;= '5. Données salariales brutes'!C849) * ('5. Données salariales brutes'!$A$2:$A$1297 &lt;&gt; '5. Données salariales brutes'!A849), "No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GL-MAM-11, GL-MAN-11, GL-MAN-12, GL-MDO-12, GL-MDO-13, GL-MOC-11, GL-MOC-12, GL-MST-14, GL-PCF-9, GL-PCF-10, GL-PIP-10, GL-PRW-11, GL-SMW-8, GL-VHE-9, GL-WOW-11, GT-04, HR-01, HS-HDO-08, LI-9, MA-02, PS-1, SC-5 (utilisation de matériel et métier spécialisés), SC-6 (utilisation de matériel et métier spécialisés), SO-MAO-01, SR-E (Groupe salarial 2 ELE-2), SR-E (Groupe salarial 3 MDO-4), SR-W (Groupe salarial 4), SR-W (Groupe salarial 5), SR-W (Groupe salarial 6), SW-SCW-01, SW-CHA-01</v>
      </c>
      <c r="C849" s="129" t="str" cm="1">
        <f t="array" ref="C849">_xlfn.TEXTJOIN(", ",TRUE,_xlfn._xlws.FILTER('5. Données salariales brutes'!$A$2:$A$1297,('5. Données salariales brutes'!$C$2:$C$1297 &gt;'5. Données salariales brutes'!E849)*('5. Données salariales brutes'!$C$2:$C$1297 &lt;'5. Données salariales brutes'!C849),"No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GL-EIM-00, GL-EIM-9, GL-ELE -12, GL-ELE -13, GL-GHW-8, GL-INM-11, GL-INM-12, GL-MAM-9, GL-MAM-10,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row>
    <row r="850" spans="1:3" ht="285" x14ac:dyDescent="0.25">
      <c r="A850" s="61" t="str">
        <f>'5. Données salariales brutes'!A850</f>
        <v>GL-PIP-10</v>
      </c>
      <c r="B850" s="130" t="str" cm="1">
        <f t="array" ref="B850">_xlfn.TEXTJOIN(", ", TRUE, _xlfn._xlws.FILTER('5. Données salariales brutes'!$A$2:$A$1297, ('5. Données salariales brutes'!$C$2:$C$1297 &lt; '5. Données salariales brutes'!D850) * ('5. Données salariales brutes'!$C$2:$C$1297 &gt;= '5. Données salariales brutes'!C850) * ('5. Données salariales brutes'!$A$2:$A$1297 &lt;&gt; '5. Données salariales brutes'!A850), "No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GL-PCF-10, GL-PCF-11, GL-PIP-11, GL-PRW-12, GL-PRW-13, GL-SMW-9,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c r="C850" s="129" t="str" cm="1">
        <f t="array" ref="C850">_xlfn.TEXTJOIN(", ",TRUE,_xlfn._xlws.FILTER('5. Données salariales brutes'!$A$2:$A$1297,('5. Données salariales brutes'!$C$2:$C$1297 &gt;'5. Données salariales brutes'!E850)*('5. Données salariales brutes'!$C$2:$C$1297 &lt;'5. Données salariales brutes'!C850),"No matches"))</f>
        <v>AS-03, DA-PRO-6, DD-06,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3), ED-LAT-01 (EE 12), ED-LAT-02 (EE 9), ED-LAT-02 (EE 10), ED-LAT-03 (EE 7), ED-LAT-03 (EE 8), ED-LAT-04 (EE 6), EG-03, EU-LAI-1, FB-1, GL-AIM-11, GL-AIM-12, GL-AMW-12, GL-COI-9, GL-COI-10, GL-EIM-9, GL-ELE -14, GL-GHW-10, GL-GHW-11, GL-INM-12, GL-INM-13, GL-MAM-10, GL-MAM-11, GL-MAN-10, GL-MAN-11, GL-MDO-12, GL-MOC-11, GL-MOC-12, GL-MST-14,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row>
    <row r="851" spans="1:3" ht="300" x14ac:dyDescent="0.25">
      <c r="A851" s="61" t="str">
        <f>'5. Données salariales brutes'!A851</f>
        <v>GL-PIP-11</v>
      </c>
      <c r="B851" s="130" t="str" cm="1">
        <f t="array" ref="B851">_xlfn.TEXTJOIN(", ", TRUE, _xlfn._xlws.FILTER('5. Données salariales brutes'!$A$2:$A$1297, ('5. Données salariales brutes'!$C$2:$C$1297 &lt; '5. Données salariales brutes'!D851) * ('5. Données salariales brutes'!$C$2:$C$1297 &gt;= '5. Données salariales brutes'!C851) * ('5. Données salariales brutes'!$A$2:$A$1297 &lt;&gt; '5. Données salariales brutes'!A851),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8), ED-LAT-04 (EE 9), EG-04, EL-04, EN-SUR-01, FB-2, GL-AIM-14, GL-AMW-14, GL-COI-12, GL-EIM-11, GL-EIM-12, GL-MAM-13, GL-MAN-13, GL-MAN-14, GL-MOC-14, GL-PCF-11, GL-PCF-12,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c r="C851" s="129" t="str" cm="1">
        <f t="array" ref="C851">_xlfn.TEXTJOIN(", ",TRUE,_xlfn._xlws.FILTER('5. Données salariales brutes'!$A$2:$A$1297,('5. Données salariales brutes'!$C$2:$C$1297 &gt;'5. Données salariales brutes'!E851)*('5. Données salariales brutes'!$C$2:$C$1297 &lt;'5. Données salariales brutes'!C851),"No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ED-LAT-03 (EE 10), ED-LAT-04 (EE 7), EG-03, EL-03, EU-LAI-1, FB-1, GL-AIM-12, GL-AIM-13, GL-AMW-12, GL-AMW-13, GL-COI-10, GL-COI-11, GL-EIM-10, GL-GHW-10, GL-GHW-11, GL-GHW-12, GL-INM-13, GL-INM-14, GL-MAM-11, GL-MAM-12, GL-MAN-11, GL-MAN-12, GL-MDO-13, GL-MDO-14, GL-MOC-12, GL-MOC-13, GL-PCF-9, GL-PCF-10, GL-PIP-10,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852" spans="1:3" ht="300" x14ac:dyDescent="0.25">
      <c r="A852" s="61" t="str">
        <f>'5. Données salariales brutes'!A852</f>
        <v>GL-PIP-12</v>
      </c>
      <c r="B852" s="130" t="str" cm="1">
        <f t="array" ref="B852">_xlfn.TEXTJOIN(", ", TRUE, _xlfn._xlws.FILTER('5. Données salariales brutes'!$A$2:$A$1297, ('5. Données salariales brutes'!$C$2:$C$1297 &lt; '5. Données salariales brutes'!D852) * ('5. Données salariales brutes'!$C$2:$C$1297 &gt;= '5. Données salariales brutes'!C852) * ('5. Données salariales brutes'!$A$2:$A$1297 &lt;&gt; '5. Données salariales brutes'!A852),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6), ED-LAT-02 (EE 13), ED-LAT-03 (EE 12), ED-LAT-03 (EE 13), ED-LAT-04 (EE 10), ED-LAT-04 (EE 11), EG-04, EL-04, EN-ENG-02, EN-SUR-01, GL-COI-12, GL-COI-13, GL-EIM-12, GL-EIM-13, GL-MAM-14, GL-MAN-14, GL-PCF-12, GL-PCF-13, GL-PIP-13, GL-PRW-14, GL-SMW-11, GL-VHE-12, GL-VHE-13, GL-WOW-14, GS-10, GS-11, HP-04, HR-02, HS-HDO-09, HS-HDO-10, HS-PHS-09, LS-02, MT-02, NU-CHN-1, NU-HOS-1, PI-05-CGC, RO-04, SE-RES-1, SG-PAT-02, SO-FLP-02, SO-MAO-02, SO-RAD-01, SR-E (Groupe salarial 4 MDO-5), SR-W (Groupe salarial 8), SR-W (Groupe salarial 11), SW-SCW-02, SW-CHA-02, UT-1</v>
      </c>
      <c r="C852" s="129" t="str" cm="1">
        <f t="array" ref="C852">_xlfn.TEXTJOIN(", ",TRUE,_xlfn._xlws.FILTER('5. Données salariales brutes'!$A$2:$A$1297,('5. Données salariales brutes'!$C$2:$C$1297 &gt;'5. Données salariales brutes'!E852)*('5. Données salariales brutes'!$C$2:$C$1297 &lt;'5. Données salariales brutes'!C852),"No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PR(S)-02, RO-03, SC-6 (utilisation de matériel et métier spécialisés), SC-7 (utilisation de matériel et métier spécialisés), SG-SRE-02, SO-FLP-01, SR-E (Groupe salarial 3 MDO-4), SR-E (APA), SR-E (APB), SR-W (Groupe salarial 7), SW-SCW-01, TI-05, WP-03</v>
      </c>
    </row>
    <row r="853" spans="1:3" ht="270" x14ac:dyDescent="0.25">
      <c r="A853" s="61" t="str">
        <f>'5. Données salariales brutes'!A853</f>
        <v>GL-PIP-13</v>
      </c>
      <c r="B853" s="130" t="str" cm="1">
        <f t="array" ref="B853">_xlfn.TEXTJOIN(", ", TRUE, _xlfn._xlws.FILTER('5. Données salariales brutes'!$A$2:$A$1297, ('5. Données salariales brutes'!$C$2:$C$1297 &lt; '5. Données salariales brutes'!D853) * ('5. Données salariales brutes'!$C$2:$C$1297 &gt;= '5. Données salariales brutes'!C853) * ('5. Données salariales brutes'!$A$2:$A$1297 &lt;&gt; '5. Données salariales brutes'!A853), "No matches"))</f>
        <v>AR-02, CT-FIN-01 , CX-1, DD-08, EC-04,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GL-PIP-14, GL-SMW-12, GL-VHE-13, GL-VHE-14, GS-11, GS-12, GT-05, HP-05, HR-02, HS-HDO-10, HS-PHS-09, MA-03, MT-02, NU-CHN-1, NU-HOS-1, PI-05-CGC, PO-IMA-03, PO-LES-TO-03, PO-LES-IM-03, PO-TCO-03, RO-04, SO-FLP-02, SO-MAO-03, SO-RAD-02, SR-E (Groupe salarial 4 MDO-5), SR-E (Groupe salarial 5), SR-W (Groupe salarial 11), SW-CHA-02, TI-05 Aviation, TR-02</v>
      </c>
      <c r="C853" s="129" t="str" cm="1">
        <f t="array" ref="C853">_xlfn.TEXTJOIN(", ",TRUE,_xlfn._xlws.FILTER('5. Données salariales brutes'!$A$2:$A$1297,('5. Données salariales brutes'!$C$2:$C$1297 &gt;'5. Données salariales brutes'!E853)*('5. Données salariales brutes'!$C$2:$C$1297 &lt;'5. Données salariales brutes'!C853),"No matches"))</f>
        <v>AI-01, CO-01, CT-EAV-01 , CT-IAU-01 , DA-CON-8, DA-PRO-7, DD-07, DS-2, EC-03, ED-EDS-01, ED-EST-02 (EE 9), ED-EST-03 (EE 6), ED-EST-03 (EE 7), ED-EST-04 (EE 4), ED-EST-05 (EE 2), ED-EST-06 (EE 1), ED-EST-04 Maritimes (EE 10),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ED-EST-05 Colombie-Britannique (EE 7),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854" spans="1:3" ht="240" x14ac:dyDescent="0.25">
      <c r="A854" s="61" t="str">
        <f>'5. Données salariales brutes'!A854</f>
        <v>GL-PIP-14</v>
      </c>
      <c r="B854" s="130" t="str" cm="1">
        <f t="array" ref="B854">_xlfn.TEXTJOIN(", ", TRUE, _xlfn._xlws.FILTER('5. Données salariales brutes'!$A$2:$A$1297, ('5. Données salariales brutes'!$C$2:$C$1297 &lt; '5. Données salariales brutes'!D854) * ('5. Données salariales brutes'!$C$2:$C$1297 &gt;= '5. Données salariales brutes'!C854) * ('5. Données salariales brutes'!$A$2:$A$1297 &lt;&gt; '5. Données salariales brutes'!A854), "No matches"))</f>
        <v>AG-02, AI-02, BI-02, CH-02, CX-1, DD-09, EC-04, ED-EDS-02, ED-EST-03 (EE 9), ED-EST-04 (EE 6), ED-EST-05 (EE 4),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GL-SMW-13, GL-VHE-14, GS-12, GS-13, HP-05, HS-PHS-10, MA-03, ND-HME-1, PC-02, PE-03, PR(S)-03, SO-FLP-03, SO-MAO-04, SO-RAD-02, SR-E (Groupe salarial 5), SR-E (Groupe salarial 6), SW-SCW-03, TI-06, TI-05 Aviation, TR-02</v>
      </c>
      <c r="C854" s="129" t="str" cm="1">
        <f t="array" ref="C854">_xlfn.TEXTJOIN(", ",TRUE,_xlfn._xlws.FILTER('5. Données salariales brutes'!$A$2:$A$1297,('5. Données salariales brutes'!$C$2:$C$1297 &gt;'5. Données salariales brutes'!E854)*('5. Données salariales brutes'!$C$2:$C$1297 &lt;'5. Données salariales brutes'!C854),"No matches"))</f>
        <v>AR-02, CO-01, CT-FIN-01 , CT-EAV-01 , CT-IAU-01 , DA-CON-8, DD-07, DD-08,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GT-05, HR-02, HS-HDO-09, HS-HDO-10, HS-PHS-09, LS-02, MT-02, NU-CHN-1, NU-HOS-1, PI-05-CGC, PO-IMA-03, PO-LES-TO-03, PO-LES-IM-03, PO-TCO-03, RO-04, SE-RES-1, SG-PAT-02, SO-FLP-02, SO-MAO-02, SO-MAO-03, SO-RAD-01, SR-E (Groupe salarial 4 MDO-5), SR-W (Groupe salarial 8), SR-W (Groupe salarial 11), SW-SCW-02, SW-CHA-02, UT-1</v>
      </c>
    </row>
    <row r="855" spans="1:3" ht="240" x14ac:dyDescent="0.25">
      <c r="A855" s="61" t="str">
        <f>'5. Données salariales brutes'!A855</f>
        <v>GL-PRW-00</v>
      </c>
      <c r="B855" s="130" t="str" cm="1">
        <f t="array" ref="B855">_xlfn.TEXTJOIN(", ", TRUE, _xlfn._xlws.FILTER('5. Données salariales brutes'!$A$2:$A$1297, ('5. Données salariales brutes'!$C$2:$C$1297 &lt; '5. Données salariales brutes'!D855) * ('5. Données salariales brutes'!$C$2:$C$1297 &gt;= '5. Données salariales brutes'!C855) * ('5. Données salariales brutes'!$A$2:$A$1297 &lt;&gt; '5. Données salariales brutes'!A855), "No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c r="C855" s="129" t="str" cm="1">
        <f t="array" ref="C855">_xlfn.TEXTJOIN(", ",TRUE,_xlfn._xlws.FILTER('5. Données salariales brutes'!$A$2:$A$1297,('5. Données salariales brutes'!$C$2:$C$1297 &gt;'5. Données salariales brutes'!E855)*('5. Données salariales brutes'!$C$2:$C$1297 &lt;'5. Données salariales brutes'!C855),"No matches"))</f>
        <v>CR-04, DA-PRO-4, DD-03, ED-EST-01 (EE 2), ED-EST-02 (EE 1) , ED-EST-02 Maritimes (EE 8), ED-EST-02 Maritimes (EE 9), ED-EST-03 Maritimes (EE 6), ED-EST-04 Maritimes (EE 2), ED-EST-01 Québec (EE 7), ED-EST-02 Québec (EE 6), ED-EST-03 Québec (EE 5), ED-EST-04 Québec (EE 3), ED-EST-05 Québec (EE 1), ED-EST-05 Québec (EE 2), ED-EST-01 Ontario (EE 8), ED-EST-02 Ontario (EE 4), ED-EST-03 Ontario (EE 3), ED-EST-04 Ontario (EE 1), ED-EST-02 Manitoba (EE 7), ED-EST-02 Manitoba (EE 8), ED-EST-03 Manitoba (EE 3), ED-EST-03 Manitoba (EE 4), ED-EST-02 Saskatchewan (EE 6), ED-EST-02 Saskatchewan (EE 7),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TI-01, TI-02</v>
      </c>
    </row>
    <row r="856" spans="1:3" ht="255" x14ac:dyDescent="0.25">
      <c r="A856" s="61" t="str">
        <f>'5. Données salariales brutes'!A856</f>
        <v>GL-PRW-5</v>
      </c>
      <c r="B856" s="130" t="str" cm="1">
        <f t="array" ref="B856">_xlfn.TEXTJOIN(", ", TRUE, _xlfn._xlws.FILTER('5. Données salariales brutes'!$A$2:$A$1297, ('5. Données salariales brutes'!$C$2:$C$1297 &lt; '5. Données salariales brutes'!D856) * ('5. Données salariales brutes'!$C$2:$C$1297 &gt;= '5. Données salariales brutes'!C856) * ('5. Données salariales brutes'!$A$2:$A$1297 &lt;&gt; '5. Données salariales brutes'!A856), "No matches"))</f>
        <v>AS-01, CM-06, CR-05, DA-CON-4,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-9, GL-GHW-4, GL-GHW-5, GL-INM-00, GL-MAM-5, GL-MAM-6, GL-MAN-5, GL-MAN-6, GL-MDO-7, GL-MOC-6, GL-MOC-7, GL-MST-00, GL-MST-9, GL-PCF-00,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856" s="129" t="str" cm="1">
        <f t="array" ref="C856">_xlfn.TEXTJOIN(", ",TRUE,_xlfn._xlws.FILTER('5. Données salariales brutes'!$A$2:$A$1297,('5. Données salariales brutes'!$C$2:$C$1297 &gt;'5. Données salariales brutes'!E856)*('5. Données salariales brutes'!$C$2:$C$1297 &lt;'5. Données salariales brutes'!C856),"No matches"))</f>
        <v>DA-PRO-4, DD-03, ED-EST-01 (EE 2), ED-EST-01 (EE 3),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GL-MDO-5, GL-MDO-6, GL-MOC-4, GL-MOC-5, GL-PRW-00, GS-04, HS-HDO-03, HS-PHS-03, LI-5, PY-04, SC-1 (service du pont et service de la chambre des machines), SC-STD-1, SC-1 (utilisation de matériel et métier spécialisés), SR-W (Groupe salarial 9) APC-5, SR-W (Groupe salarial 9) APD-6, ST-COR-1, ST-SCY-4, TI-02</v>
      </c>
    </row>
    <row r="857" spans="1:3" ht="255" x14ac:dyDescent="0.25">
      <c r="A857" s="61" t="str">
        <f>'5. Données salariales brutes'!A857</f>
        <v>GL-PRW-6</v>
      </c>
      <c r="B857" s="130" t="str" cm="1">
        <f t="array" ref="B857">_xlfn.TEXTJOIN(", ", TRUE, _xlfn._xlws.FILTER('5. Données salariales brutes'!$A$2:$A$1297, ('5. Données salariales brutes'!$C$2:$C$1297 &lt; '5. Données salariales brutes'!D857) * ('5. Données salariales brutes'!$C$2:$C$1297 &gt;= '5. Données salariales brutes'!C857) * ('5. Données salariales brutes'!$A$2:$A$1297 &lt;&gt; '5. Données salariales brutes'!A857), "No matches"))</f>
        <v>AS-01, CM-06, DA-CON-5,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GL-MOC-7, GL-MOC-8, GL-MST-9,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857" s="129" t="str" cm="1">
        <f t="array" ref="C857">_xlfn.TEXTJOIN(", ",TRUE,_xlfn._xlws.FILTER('5. Données salariales brutes'!$A$2:$A$1297,('5. Données salariales brutes'!$C$2:$C$1297 &gt;'5. Données salariales brutes'!E857)*('5. Données salariales brutes'!$C$2:$C$1297 &lt;'5. Données salariales brutes'!C857),"No matches"))</f>
        <v>CR-05, DA-CON-4, DD-03,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GL-AIM-00, GL-AMW-6, GL-AMW-7, GL-ELE -8, GL-ELE -9,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TI-02, WP-01</v>
      </c>
    </row>
    <row r="858" spans="1:3" ht="300" x14ac:dyDescent="0.25">
      <c r="A858" s="61" t="str">
        <f>'5. Données salariales brutes'!A858</f>
        <v>GL-PRW-7</v>
      </c>
      <c r="B858" s="130" t="str" cm="1">
        <f t="array" ref="B858">_xlfn.TEXTJOIN(", ", TRUE, _xlfn._xlws.FILTER('5. Données salariales brutes'!$A$2:$A$1297, ('5. Données salariales brutes'!$C$2:$C$1297 &lt; '5. Données salariales brutes'!D858) * ('5. Données salariales brutes'!$C$2:$C$1297 &gt;= '5. Données salariales brutes'!C858) * ('5. Données salariales brutes'!$A$2:$A$1297 &lt;&gt; '5. Données salariales brutes'!A858),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ED-LAT-01 (EE 9), ED-LAT-01 (EE 10), ED-LAT-02 (EE 6), ED-LAT-03 (EE 4), ED-LAT-03 (EE 5), ED-LAT-04 (EE 3), EG-02, GL-AIM-9, GL-AMW-9, GL-ELE -10, GL-ELE -11, GL-GHW-6, GL-GHW-7, GL-INM-9, GL-INM-10, GL-MAM-00, GL-MAM-7, GL-MAM-8, GL-MAN-8, GL-MDO-9, GL-MOC-8, GL-MST-10, GL-MST-11, GL-PCF-6, GL-PIP-00,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c r="C858" s="129" t="str" cm="1">
        <f t="array" ref="C858">_xlfn.TEXTJOIN(", ",TRUE,_xlfn._xlws.FILTER('5. Données salariales brutes'!$A$2:$A$1297,('5. Données salariales brutes'!$C$2:$C$1297 &gt;'5. Données salariales brutes'!E858)*('5. Données salariales brutes'!$C$2:$C$1297 &lt;'5. Données salariales brutes'!C858),"No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859" spans="1:3" ht="285" x14ac:dyDescent="0.25">
      <c r="A859" s="61" t="str">
        <f>'5. Données salariales brutes'!A859</f>
        <v>GL-PRW-8</v>
      </c>
      <c r="B859" s="130" t="str" cm="1">
        <f t="array" ref="B859">_xlfn.TEXTJOIN(", ", TRUE, _xlfn._xlws.FILTER('5. Données salariales brutes'!$A$2:$A$1297, ('5. Données salariales brutes'!$C$2:$C$1297 &lt; '5. Données salariales brutes'!D859) * ('5. Données salariales brutes'!$C$2:$C$1297 &gt;= '5. Données salariales brutes'!C859) * ('5. Données salariales brutes'!$A$2:$A$1297 &lt;&gt; '5. Données salariales brutes'!A859),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GL-MOC-9, GL-MOC-10, GL-MST-12, GL-PCF-7, GL-PIP-00,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TR-01</v>
      </c>
      <c r="C859" s="129" t="str" cm="1">
        <f t="array" ref="C859">_xlfn.TEXTJOIN(", ",TRUE,_xlfn._xlws.FILTER('5. Données salariales brutes'!$A$2:$A$1297,('5. Données salariales brutes'!$C$2:$C$1297 &gt;'5. Données salariales brutes'!E859)*('5. Données salariales brutes'!$C$2:$C$1297 &lt;'5. Données salariales brutes'!C859),"No matches"))</f>
        <v>AR-01, DA-CON-5, DA-PRO-5, DD-04, EC-01, ED-EST-01 (EE 4), ED-EST-01 (EE 5), ED-EST-02 (EE 3) , ED-EST-02 (EE 4), ED-EST-03 (EE 1),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ED-EST-03 Colombie-Britannique (EE 5), ED-EST-04 Colombie-Britannique (EE 3), ED-EST-05 Colombie-Britannique (EE 2), ED-LAT-01 (EE 8), ED-LAT-01 (EE 9), ED-LAT-02 (EE 5), ED-LAT-02 (EE 6), ED-LAT-03 (EE 4), ED-LAT-04 (EE 2), ED-LAT-04 (EE 3), GL-AMW-8, GL-AMW-9, GL-ELE -10, GL-ELE -11, GL-GHW-5, GL-GHW-6, GL-INM-9, GL-MAM-00, GL-MAM-7, GL-MAN-7, GL-MAN-8, GL-MDO-8, GL-MDO-9, GL-MOC-8, GL-MST-10, GL-MST-11, GL-PCF-00, GL-PCF-6, GL-PRW-7,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860" spans="1:3" ht="300" x14ac:dyDescent="0.25">
      <c r="A860" s="61" t="str">
        <f>'5. Données salariales brutes'!A860</f>
        <v>GL-PRW-9</v>
      </c>
      <c r="B860" s="130" t="str" cm="1">
        <f t="array" ref="B860">_xlfn.TEXTJOIN(", ", TRUE, _xlfn._xlws.FILTER('5. Données salariales brutes'!$A$2:$A$1297, ('5. Données salariales brutes'!$C$2:$C$1297 &lt; '5. Données salariales brutes'!D860) * ('5. Données salariales brutes'!$C$2:$C$1297 &gt;= '5. Données salariales brutes'!C860) * ('5. Données salariales brutes'!$A$2:$A$1297 &lt;&gt; '5. Données salariales brutes'!A860),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GL-MDO-12, GL-MOC-10, GL-MOC-11, GL-MST-13, GL-PCF-8, GL-PIP-9,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860" s="129" t="str" cm="1">
        <f t="array" ref="C860">_xlfn.TEXTJOIN(", ",TRUE,_xlfn._xlws.FILTER('5. Données salariales brutes'!$A$2:$A$1297,('5. Données salariales brutes'!$C$2:$C$1297 &gt;'5. Données salariales brutes'!E860)*('5. Données salariales brutes'!$C$2:$C$1297 &lt;'5. Données salariales brutes'!C860),"No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861" spans="1:3" ht="315" x14ac:dyDescent="0.25">
      <c r="A861" s="61" t="str">
        <f>'5. Données salariales brutes'!A861</f>
        <v>GL-PRW-10</v>
      </c>
      <c r="B861" s="130" t="str" cm="1">
        <f t="array" ref="B861">_xlfn.TEXTJOIN(", ", TRUE, _xlfn._xlws.FILTER('5. Données salariales brutes'!$A$2:$A$1297, ('5. Données salariales brutes'!$C$2:$C$1297 &lt; '5. Données salariales brutes'!D861) * ('5. Données salariales brutes'!$C$2:$C$1297 &gt;= '5. Données salariales brutes'!C861) * ('5. Données salariales brutes'!$A$2:$A$1297 &lt;&gt; '5. Données salariales brutes'!A861),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 WP-02</v>
      </c>
      <c r="C861" s="129" t="str" cm="1">
        <f t="array" ref="C861">_xlfn.TEXTJOIN(", ",TRUE,_xlfn._xlws.FILTER('5. Données salariales brutes'!$A$2:$A$1297,('5. Données salariales brutes'!$C$2:$C$1297 &gt;'5. Données salariales brutes'!E861)*('5. Données salariales brutes'!$C$2:$C$1297 &lt;'5. Données salariales brutes'!C861),"No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v>
      </c>
    </row>
    <row r="862" spans="1:3" ht="315" x14ac:dyDescent="0.25">
      <c r="A862" s="61" t="str">
        <f>'5. Données salariales brutes'!A862</f>
        <v>GL-PRW-11</v>
      </c>
      <c r="B862" s="130" t="str" cm="1">
        <f t="array" ref="B862">_xlfn.TEXTJOIN(", ", TRUE, _xlfn._xlws.FILTER('5. Données salariales brutes'!$A$2:$A$1297, ('5. Données salariales brutes'!$C$2:$C$1297 &lt; '5. Données salariales brutes'!D862) * ('5. Données salariales brutes'!$C$2:$C$1297 &gt;= '5. Données salariales brutes'!C862) * ('5. Données salariales brutes'!$A$2:$A$1297 &lt;&gt; '5. Données salariales brutes'!A862),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9), ED-EST-06 Québec (EE 6), ED-EST-06 Québec (EE 7), ED-EST-03 Ontario (EE 10), ED-EST-04 Ontario (EE 7), ED-EST-05 Ontario (EE 6), ED-EST-06 Ontario (EE 4), ED-EST-04 Manitoba (EE 5),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PS-1, SC-6 (utilisation de matériel et métier spécialisés), SO-FLP-01, SO-MAO-01, SR-E (Groupe salarial 3 MDO-4), SR-W (Groupe salarial 6), SW-SCW-01, SW-CHA-01</v>
      </c>
      <c r="C862" s="129" t="str" cm="1">
        <f t="array" ref="C862">_xlfn.TEXTJOIN(", ",TRUE,_xlfn._xlws.FILTER('5. Données salariales brutes'!$A$2:$A$1297,('5. Données salariales brutes'!$C$2:$C$1297 &gt;'5. Données salariales brutes'!E862)*('5. Données salariales brutes'!$C$2:$C$1297 &lt;'5. Données salariales brutes'!C862),"No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863" spans="1:3" ht="300" x14ac:dyDescent="0.25">
      <c r="A863" s="61" t="str">
        <f>'5. Données salariales brutes'!A863</f>
        <v>GL-PRW-12</v>
      </c>
      <c r="B863" s="130" t="str" cm="1">
        <f t="array" ref="B863">_xlfn.TEXTJOIN(", ", TRUE, _xlfn._xlws.FILTER('5. Données salariales brutes'!$A$2:$A$1297, ('5. Données salariales brutes'!$C$2:$C$1297 &lt; '5. Données salariales brutes'!D863) * ('5. Données salariales brutes'!$C$2:$C$1297 &gt;= '5. Données salariales brutes'!C863) * ('5. Données salariales brutes'!$A$2:$A$1297 &lt;&gt; '5. Données salariales brutes'!A863), "No matches"))</f>
        <v>AI-01, AS-04, DA-CON-7,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GL-PRW-13, GL-SMW-9, GL-SMW-10, GL-VHE-10, GL-VHE-11, GL-WOW-13, GS-09, GS-10, HP-04, HS-HDO-09, HS-PHS-08, IS-03 , IT-01, LS-01, OM-03, PC-01, PE-02, PG-03, PM-04 , PO-IMA-02, PO-LES-TO-02, PO-LES-IM-02, PO-TCO-02, PR(S)-02, RO-03, SC-7 (utilisation de matériel et métier spécialisés), SG-SRE-02, SO-FLP-01, SR-E (APA), SR-E (APB), SR-W (Groupe salarial 7), SW-SCW-02, TI-05, WP-03</v>
      </c>
      <c r="C863" s="129" t="str" cm="1">
        <f t="array" ref="C863">_xlfn.TEXTJOIN(", ",TRUE,_xlfn._xlws.FILTER('5. Données salariales brutes'!$A$2:$A$1297,('5. Données salariales brutes'!$C$2:$C$1297 &gt;'5. Données salariales brutes'!E863)*('5. Données salariales brutes'!$C$2:$C$1297 &lt;'5. Données salariales brutes'!C863),"No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864" spans="1:3" ht="285" x14ac:dyDescent="0.25">
      <c r="A864" s="61" t="str">
        <f>'5. Données salariales brutes'!A864</f>
        <v>GL-PRW-13</v>
      </c>
      <c r="B864" s="130" t="str" cm="1">
        <f t="array" ref="B864">_xlfn.TEXTJOIN(", ", TRUE, _xlfn._xlws.FILTER('5. Données salariales brutes'!$A$2:$A$1297, ('5. Données salariales brutes'!$C$2:$C$1297 &lt; '5. Données salariales brutes'!D864) * ('5. Données salariales brutes'!$C$2:$C$1297 &gt;= '5. Données salariales brutes'!C864) * ('5. Données salariales brutes'!$A$2:$A$1297 &lt;&gt; '5. Données salariales brutes'!A864), "No matches"))</f>
        <v>AR-02, CO-01, CT-FIN-01 ,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GL-VHE-11, GL-VHE-12, GL-WOW-14, GS-10, HP-04, HR-02, HS-HDO-09, IT-01, LS-01, LS-02, MT-02, NU-CHN-1, NU-HOS-1, OM-03, PE-02, PG-03, PR(S)-02, SC-7 (utilisation de matériel et métier spécialisés), SE-RES-1, SG-PAT-02, SG-SRE-02, SO-FLP-02, SO-MAO-02, SO-RAD-01, SR-W (Groupe salarial 8), SW-SCW-02, TI-05, UT-1, WP-03</v>
      </c>
      <c r="C864" s="129" t="str" cm="1">
        <f t="array" ref="C864">_xlfn.TEXTJOIN(", ",TRUE,_xlfn._xlws.FILTER('5. Données salariales brutes'!$A$2:$A$1297,('5. Données salariales brutes'!$C$2:$C$1297 &gt;'5. Données salariales brutes'!E864)*('5. Données salariales brutes'!$C$2:$C$1297 &lt;'5. Données salariales brutes'!C864),"No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865" spans="1:3" ht="255" x14ac:dyDescent="0.25">
      <c r="A865" s="61" t="str">
        <f>'5. Données salariales brutes'!A865</f>
        <v>GL-PRW-14</v>
      </c>
      <c r="B865" s="130" t="str" cm="1">
        <f t="array" ref="B865">_xlfn.TEXTJOIN(", ", TRUE, _xlfn._xlws.FILTER('5. Données salariales brutes'!$A$2:$A$1297, ('5. Données salariales brutes'!$C$2:$C$1297 &lt; '5. Données salariales brutes'!D865) * ('5. Données salariales brutes'!$C$2:$C$1297 &gt;= '5. Données salariales brutes'!C865) * ('5. Données salariales brutes'!$A$2:$A$1297 &lt;&gt; '5. Données salariales brutes'!A865),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GL-PCF-13, GL-PIP-13, GL-PIP-14, GL-SMW-11, GL-SMW-12, GL-VHE-12, GL-VHE-13, GS-11, GT-05, HP-05, HR-02, HS-HDO-10, HS-PHS-09, LS-02, MT-02, NU-CHN-1, NU-HOS-1, PI-05-CGC, PO-IMA-03, PO-LES-TO-03, PO-LES-IM-03, PO-TCO-03, RO-04, SE-RES-1, SO-FLP-02, SO-MAO-03, SO-RAD-01, SR-E (Groupe salarial 4 MDO-5), SR-W (Groupe salarial 8), SR-W (Groupe salarial 11), SW-CHA-02, TR-02, UT-1</v>
      </c>
      <c r="C865" s="129" t="str" cm="1">
        <f t="array" ref="C865">_xlfn.TEXTJOIN(", ",TRUE,_xlfn._xlws.FILTER('5. Données salariales brutes'!$A$2:$A$1297,('5. Données salariales brutes'!$C$2:$C$1297 &gt;'5. Données salariales brutes'!E865)*('5. Données salariales brutes'!$C$2:$C$1297 &lt;'5. Données salariales brutes'!C865),"No matches"))</f>
        <v>AI-01, AS-04, CO-01,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GL-MAN-14, GL-MDO-14, GL-MOC-13, GL-MOC-14, GL-PCF-11, GL-PCF-12, GL-PIP-11, GL-PIP-12, GL-PRW-13,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row>
    <row r="866" spans="1:3" ht="300" x14ac:dyDescent="0.25">
      <c r="A866" s="61" t="str">
        <f>'5. Données salariales brutes'!A866</f>
        <v>GL-SMW-00</v>
      </c>
      <c r="B866" s="130" t="str" cm="1">
        <f t="array" ref="B866">_xlfn.TEXTJOIN(", ", TRUE, _xlfn._xlws.FILTER('5. Données salariales brutes'!$A$2:$A$1297, ('5. Données salariales brutes'!$C$2:$C$1297 &lt; '5. Données salariales brutes'!D866) * ('5. Données salariales brutes'!$C$2:$C$1297 &gt;= '5. Données salariales brutes'!C866) * ('5. Données salariales brutes'!$A$2:$A$1297 &lt;&gt; '5. Données salariales brutes'!A866),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ED-LAT-02 (EE 10), ED-LAT-03 (EE 7), ED-LAT-03 (EE 8), ED-LAT-04 (EE 5), ED-LAT-04 (EE 6), EG-03, EU-LAI-1, FB-1, GL-AIM-11, GL-AIM-12, GL-AMW-12, GL-COI-9, GL-EIM-9, GL-ELE -13, GL-ELE -14, GL-GHW-10, GL-GHW-11, GL-INM-12, GL-INM-13, GL-MAM-10, GL-MAN-10, GL-MAN-11, GL-MDO-12, GL-MOC-11, GL-MST-13, GL-MST-14, GL-PCF-8, GL-PCF-9, GL-PIP-9, GL-PRW-10, GL-PRW-11, GL-SMW-8, GL-VHE-8, GL-VHE-9, GL-WOW-10, GL-WOW-11, HP-03, HR-01, HS-HDO-07,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866" s="129" t="str" cm="1">
        <f t="array" ref="C866">_xlfn.TEXTJOIN(", ",TRUE,_xlfn._xlws.FILTER('5. Données salariales brutes'!$A$2:$A$1297,('5. Données salariales brutes'!$C$2:$C$1297 &gt;'5. Données salariales brutes'!E866)*('5. Données salariales brutes'!$C$2:$C$1297 &lt;'5. Données salariales brutes'!C866),"No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GL-AMW-11, GL-COI-00, GL-EIM-00, GL-ELE -12, GL-GHW-7, GL-GHW-8, GL-INM-10, GL-INM-11, GL-MAM-8, GL-MAM-9, GL-MAN-9, GL-MDO-10, GL-MDO-11, GL-MOC-9, GL-MOC-10, GL-MST-12, GL-PCF-7, GL-PIP-00, GL-PRW-9, GL-VHE-00, GL-WOW-9, GS-07, GS-08, GT-03, HS-HDO-06, HS-PHS-06, IS-02 , OM-02, PI-03-CGC, PM-02 ,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 TR-01</v>
      </c>
    </row>
    <row r="867" spans="1:3" ht="300" x14ac:dyDescent="0.25">
      <c r="A867" s="61" t="str">
        <f>'5. Données salariales brutes'!A867</f>
        <v>GL-SMW-8</v>
      </c>
      <c r="B867" s="130" t="str" cm="1">
        <f t="array" ref="B867">_xlfn.TEXTJOIN(", ", TRUE, _xlfn._xlws.FILTER('5. Données salariales brutes'!$A$2:$A$1297, ('5. Données salariales brutes'!$C$2:$C$1297 &lt; '5. Données salariales brutes'!D867) * ('5. Données salariales brutes'!$C$2:$C$1297 &gt;= '5. Données salariales brutes'!C867) * ('5. Données salariales brutes'!$A$2:$A$1297 &lt;&gt; '5. Données salariales brutes'!A867), "No matches"))</f>
        <v>AG-01, AS-04, BI-01, CH-01, CR-07, DA-CON-7, DD-06, ED-EST-01 (EE 8), ED-EST-02 (EE 7) , ED-EST-02 (EE 8), ED-EST-03 (EE 5), ED-EST-04 (EE 2), ED-EST-04 (EE 3), ED-EST-05 (EE 1), ED-EST-04 Maritimes (EE 9), ED-EST-05 Maritimes (EE 6), ED-EST-05 Maritimes (EE 7), ED-EST-06 Maritimes (EE 5),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GL-VHE-9, GL-VHE-10, GL-WOW-11, GL-WOW-12, GS-09, GT-04, HS-HDO-08, HS-PHS-08, IS-03 , LI-9, MA-02, PC-01, PI-04-CGC, PM-04 , PS-1, SC-6 (utilisation de matériel et métier spécialisés), SO-FLP-01, SO-MAO-01, SR-E (Groupe salarial 3 MDO-4), SR-W (Groupe salarial 6), SW-SCW-01, SW-CHA-01</v>
      </c>
      <c r="C867" s="129" t="str" cm="1">
        <f t="array" ref="C867">_xlfn.TEXTJOIN(", ",TRUE,_xlfn._xlws.FILTER('5. Données salariales brutes'!$A$2:$A$1297,('5. Données salariales brutes'!$C$2:$C$1297 &gt;'5. Données salariales brutes'!E867)*('5. Données salariales brutes'!$C$2:$C$1297 &lt;'5. Données salariales brutes'!C867),"No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EU-LAI-1, FR - Recruitment, GL-AIM-10, GL-AIM-11, GL-AMW-11, GL-AMW-12, GL-COI-9, GL-EIM-00, GL-EIM-9, GL-ELE -13, GL-ELE -14, GL-GHW-8, GL-GHW-10, GL-GHW-11, GL-INM-12, GL-INM-13,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5), SR-W (Groupe salarial 9) APC-8, SR-W (Groupe salarial 9) APD-10, ST-COR-2, TI-04, WP-02</v>
      </c>
    </row>
    <row r="868" spans="1:3" ht="300" x14ac:dyDescent="0.25">
      <c r="A868" s="61" t="str">
        <f>'5. Données salariales brutes'!A868</f>
        <v>GL-SMW-9</v>
      </c>
      <c r="B868" s="130" t="str" cm="1">
        <f t="array" ref="B868">_xlfn.TEXTJOIN(", ", TRUE, _xlfn._xlws.FILTER('5. Données salariales brutes'!$A$2:$A$1297, ('5. Données salariales brutes'!$C$2:$C$1297 &lt; '5. Données salariales brutes'!D868) * ('5. Données salariales brutes'!$C$2:$C$1297 &gt;= '5. Données salariales brutes'!C868) * ('5. Données salariales brutes'!$A$2:$A$1297 &lt;&gt; '5. Données salariales brutes'!A868), "No matches"))</f>
        <v>AI-01, AS-04, DA-CON-7,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GL-SMW-10, GL-VHE-10, GL-VHE-11, GL-WOW-13, GS-09, GS-10, HP-04, HS-HDO-09, HS-PHS-08, IS-03 , IT-01, LS-01, OM-03, PC-01, PE-02, PG-03, PM-04 , PO-IMA-02, PO-LES-TO-02, PO-LES-IM-02, PO-TCO-02, PR(S)-02, RO-03, SC-7 (utilisation de matériel et métier spécialisés), SG-SRE-02, SO-FLP-01, SR-E (APA), SR-E (APB), SR-W (Groupe salarial 7), SW-SCW-02, TI-05, WP-03</v>
      </c>
      <c r="C868" s="129" t="str" cm="1">
        <f t="array" ref="C868">_xlfn.TEXTJOIN(", ",TRUE,_xlfn._xlws.FILTER('5. Données salariales brutes'!$A$2:$A$1297,('5. Données salariales brutes'!$C$2:$C$1297 &gt;'5. Données salariales brutes'!E868)*('5. Données salariales brutes'!$C$2:$C$1297 &lt;'5. Données salariales brutes'!C868),"No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869" spans="1:3" ht="285" x14ac:dyDescent="0.25">
      <c r="A869" s="61" t="str">
        <f>'5. Données salariales brutes'!A869</f>
        <v>GL-SMW-10</v>
      </c>
      <c r="B869" s="130" t="str" cm="1">
        <f t="array" ref="B869">_xlfn.TEXTJOIN(", ", TRUE, _xlfn._xlws.FILTER('5. Données salariales brutes'!$A$2:$A$1297, ('5. Données salariales brutes'!$C$2:$C$1297 &lt; '5. Données salariales brutes'!D869) * ('5. Données salariales brutes'!$C$2:$C$1297 &gt;= '5. Données salariales brutes'!C869) * ('5. Données salariales brutes'!$A$2:$A$1297 &lt;&gt; '5. Données salariales brutes'!A869), "No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GL-SMW-11, GL-VHE-12, GL-WOW-14, GS-10, GS-11, HP-04, HR-02, HS-HDO-09, IT-01, LS-01, LS-02, MT-02, NU-CHN-1, NU-HOS-1, PE-02, PI-05-CGC, PR(S)-02, SC-7 (utilisation de matériel et métier spécialisés), SE-RES-1, SG-PAT-02, SG-SRE-02, SO-FLP-02, SO-MAO-02, SO-RAD-01, SR-W (Groupe salarial 8), SW-SCW-02, TI-05, UT-1, WP-03</v>
      </c>
      <c r="C869" s="129" t="str" cm="1">
        <f t="array" ref="C869">_xlfn.TEXTJOIN(", ",TRUE,_xlfn._xlws.FILTER('5. Données salariales brutes'!$A$2:$A$1297,('5. Données salariales brutes'!$C$2:$C$1297 &gt;'5. Données salariales brutes'!E869)*('5. Données salariales brutes'!$C$2:$C$1297 &lt;'5. Données salariales brutes'!C869),"No matches"))</f>
        <v>AG-01, AI-01, AS-04, BI-01, CH-01, CR-07, DA-CON-7, DA-PRO-7, DD-06,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GL-COI-10, GL-COI-11, GL-EIM-10, GL-EIM-11, GL-GHW-12, GL-INM-14, GL-MAM-12, GL-MAN-12, GL-MAN-13, GL-MDO-13, GL-MDO-14, GL-MOC-13, GL-PCF-10, GL-PCF-11, GL-PIP-10, GL-PIP-11, GL-PRW-12, GL-PRW-13, GL-SMW-9,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row>
    <row r="870" spans="1:3" ht="270" x14ac:dyDescent="0.25">
      <c r="A870" s="61" t="str">
        <f>'5. Données salariales brutes'!A870</f>
        <v>GL-SMW-11</v>
      </c>
      <c r="B870" s="130" t="str" cm="1">
        <f t="array" ref="B870">_xlfn.TEXTJOIN(", ", TRUE, _xlfn._xlws.FILTER('5. Données salariales brutes'!$A$2:$A$1297, ('5. Données salariales brutes'!$C$2:$C$1297 &lt; '5. Données salariales brutes'!D870) * ('5. Données salariales brutes'!$C$2:$C$1297 &gt;= '5. Données salariales brutes'!C870) * ('5. Données salariales brutes'!$A$2:$A$1297 &lt;&gt; '5. Données salariales brutes'!A870),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GL-COI-13, GL-COI-14, GL-EIM-13, GL-MAM-14, GL-PCF-13, GL-PIP-13, GL-PIP-14, GL-SMW-12, GL-VHE-13, GS-11, GT-05, HP-05, HR-02, HS-HDO-10, HS-PHS-09, MT-02, NU-CHN-1, NU-HOS-1, PI-05-CGC, PO-IMA-03, PO-LES-TO-03, PO-LES-IM-03, PO-TCO-03, RO-04, SE-RES-1, SO-FLP-02, SO-MAO-03, SO-RAD-01, SR-E (Groupe salarial 4 MDO-5), SR-E (Groupe salarial 5), SR-W (Groupe salarial 11), SW-CHA-02, TR-02</v>
      </c>
      <c r="C870" s="129" t="str" cm="1">
        <f t="array" ref="C870">_xlfn.TEXTJOIN(", ",TRUE,_xlfn._xlws.FILTER('5. Données salariales brutes'!$A$2:$A$1297,('5. Données salariales brutes'!$C$2:$C$1297 &gt;'5. Données salariales brutes'!E870)*('5. Données salariales brutes'!$C$2:$C$1297 &lt;'5. Données salariales brutes'!C870),"No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ED-EST-06 Manitoba (EE 4), ED-EST-04 Saskatchewan (EE 7),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ED-LAT-04 (EE 10), EG-04, EL-04, EN-SUR-01, FB-2, GL-AIM-14, GL-AMW-14, GL-COI-11, GL-COI-12, GL-EIM-11, GL-EIM-12, GL-MAM-13, GL-MAN-13, GL-MAN-14, GL-MOC-14, GL-PCF-11, GL-PCF-12, GL-PIP-11, GL-PIP-12, GL-PRW-13, GL-PRW-14, GL-SMW-10,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row>
    <row r="871" spans="1:3" ht="255" x14ac:dyDescent="0.25">
      <c r="A871" s="61" t="str">
        <f>'5. Données salariales brutes'!A871</f>
        <v>GL-SMW-12</v>
      </c>
      <c r="B871" s="130" t="str" cm="1">
        <f t="array" ref="B871">_xlfn.TEXTJOIN(", ", TRUE, _xlfn._xlws.FILTER('5. Données salariales brutes'!$A$2:$A$1297, ('5. Données salariales brutes'!$C$2:$C$1297 &lt; '5. Données salariales brutes'!D871) * ('5. Données salariales brutes'!$C$2:$C$1297 &gt;= '5. Données salariales brutes'!C871) * ('5. Données salariales brutes'!$A$2:$A$1297 &lt;&gt; '5. Données salariales brutes'!A871), "No matches"))</f>
        <v>AG-02, AI-02, BI-02, CH-02, CX-1, DD-08, DD-09, EC-04, ED-EST-03 (EE 8), ED-EST-03 (EE 9), ED-EST-04 (EE 6), ED-EST-05 (EE 4), ED-EST-06 (EE 3), ED-EST-05 Maritimes (EE 10), ED-EST-06 Maritimes (EE 9), ED-EST-06 Québec (EE 10), ED-EST-06 Québec (EE 11), ED-EST-04 Ontario (EE 10), ED-EST-05 Ontario (EE 10), ED-EST-06 Ontario (EE 7), ED-EST-04 Manitoba (EE 9), ED-EST-05 Manitoba (EE 7), ED-EST-05 Manitoba (EE 8), ED-EST-06 Manitoba (EE 6),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GT-05, HP-05, HS-PHS-10, MA-03, ND-HME-1, PC-02, PE-03, PO-IMA-03, PO-LES-TO-03, PO-LES-IM-03, PO-TCO-03, PR(S)-03, SO-FLP-03, SO-MAO-03, SO-RAD-02, SR-E (Groupe salarial 5), SR-E (Groupe salarial 6), TI-06, TI-05 Aviation, TR-02</v>
      </c>
      <c r="C871" s="129" t="str" cm="1">
        <f t="array" ref="C871">_xlfn.TEXTJOIN(", ",TRUE,_xlfn._xlws.FILTER('5. Données salariales brutes'!$A$2:$A$1297,('5. Données salariales brutes'!$C$2:$C$1297 &gt;'5. Données salariales brutes'!E871)*('5. Données salariales brutes'!$C$2:$C$1297 &lt;'5. Données salariales brutes'!C871),"No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PE-02, PI-05-CGC, PR(S)-02, RO-04, SE-RES-1, SG-PAT-02, SO-FLP-02, SO-MAO-02, SO-RAD-01, SR-E (Groupe salarial 4 MDO-5), SR-W (Groupe salarial 8), SR-W (Groupe salarial 11), SW-SCW-02, SW-CHA-02, TI-05, UT-1</v>
      </c>
    </row>
    <row r="872" spans="1:3" ht="225" x14ac:dyDescent="0.25">
      <c r="A872" s="61" t="str">
        <f>'5. Données salariales brutes'!A872</f>
        <v>GL-SMW-13</v>
      </c>
      <c r="B872" s="130" t="str" cm="1">
        <f t="array" ref="B872">_xlfn.TEXTJOIN(", ", TRUE, _xlfn._xlws.FILTER('5. Données salariales brutes'!$A$2:$A$1297, ('5. Données salariales brutes'!$C$2:$C$1297 &lt; '5. Données salariales brutes'!D872) * ('5. Données salariales brutes'!$C$2:$C$1297 &gt;= '5. Données salariales brutes'!C872) * ('5. Données salariales brutes'!$A$2:$A$1297 &lt;&gt; '5. Données salariales brutes'!A872), "No matches"))</f>
        <v>AG-02, AI-02, AS-05, BI-02, CH-02, CX-2, DD-09, ED-EDS-02, ED-EST-03 (EE 9), ED-EST-04 (EE 7), ED-EST-05 (EE 5), ED-EST-06 (EE 3), ED-EST-06 (EE 4), ED-EST-06 Maritimes (EE 10), ED-EST-06 Québec (EE 11), ED-EST-06 Québec (EE 12), ED-EST-06 Ontario (EE 7), ED-EST-06 Ontario (EE 8), ED-EST-04 Manitoba (EE 10), ED-EST-05 Manitoba (EE 8), ED-EST-05 Manitoba (EE 9), ED-EST-06 Manitoba (EE 7),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GL-SMW-14, GS-13, HP-06, HR-03, HS-PHS-10, IS-04 ,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c r="C872" s="129" t="str" cm="1">
        <f t="array" ref="C872">_xlfn.TEXTJOIN(", ",TRUE,_xlfn._xlws.FILTER('5. Données salariales brutes'!$A$2:$A$1297,('5. Données salariales brutes'!$C$2:$C$1297 &gt;'5. Données salariales brutes'!E872)*('5. Données salariales brutes'!$C$2:$C$1297 &lt;'5. Données salariales brutes'!C872),"No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ED-EST-05 Ontario (EE 10), ED-EST-06 Ontario (EE 6), ED-EST-04 Manitoba (EE 8), ED-EST-04 Manitoba (EE 9), ED-EST-05 Manitoba (EE 7), ED-EST-06 Manitoba (EE 5), ED-EST-06 Manitoba (EE 6), ED-EST-04 Saskatchewan (EE 9), ED-EST-04 Saskatchewan (EE 10), ED-EST-05 Saskatchewan (EE 8), ED-EST-05 Saskatchewan (EE 9), ED-EST-06 Saskatchewan (EE 6), ED-EST-06 Saskatchewan (EE 7), ED-EST-04 Alberta (EE 9), ED-EST-05 Alberta (EE 8), ED-EST-06 Alberta (EE 7), ED-EST-04 Colombie-Britannique (EE 9), ED-EST-04 Colombie-Britannique (EE 10),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MA-03, MT-02, NU-CHN-1, NU-HOS-1, PI-05-CGC, PO-IMA-03, PO-LES-TO-03, PO-LES-IM-03, PO-TCO-03, RO-04, SO-FLP-02, SO-MAO-03, SO-RAD-02, SR-E (Groupe salarial 4 MDO-5), SR-E (Groupe salarial 5), SR-W (Groupe salarial 11), SW-CHA-02, TI-05 Aviation, TR-02</v>
      </c>
    </row>
    <row r="873" spans="1:3" ht="195" x14ac:dyDescent="0.25">
      <c r="A873" s="61" t="str">
        <f>'5. Données salariales brutes'!A873</f>
        <v>GL-SMW-14</v>
      </c>
      <c r="B873" s="130" t="str" cm="1">
        <f t="array" ref="B873">_xlfn.TEXTJOIN(", ", TRUE, _xlfn._xlws.FILTER('5. Données salariales brutes'!$A$2:$A$1297, ('5. Données salariales brutes'!$C$2:$C$1297 &lt; '5. Données salariales brutes'!D873) * ('5. Données salariales brutes'!$C$2:$C$1297 &gt;= '5. Données salariales brutes'!C873) * ('5. Données salariales brutes'!$A$2:$A$1297 &lt;&gt; '5. Données salariales brutes'!A873), "No matches"))</f>
        <v>AS-05, CT-EAV-02 , CT-IAU-02, CX-2, DS-3, ED-EST-04 (EE 7),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ED-EST-06 Colombie-Britannique (EE 9), EU-PEI-2, FB-3, FB-4, FR-2, FS-01,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873" s="129" t="str" cm="1">
        <f t="array" ref="C873">_xlfn.TEXTJOIN(", ",TRUE,_xlfn._xlws.FILTER('5. Données salariales brutes'!$A$2:$A$1297,('5. Données salariales brutes'!$C$2:$C$1297 &gt;'5. Données salariales brutes'!E873)*('5. Données salariales brutes'!$C$2:$C$1297 &lt;'5. Données salariales brutes'!C873),"No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GS-13, HP-05, HS-PHS-10, MA-03, ND-DIT-1, ND-HME-1, PC-02, PE-03, PR(S)-03, SO-FLP-03, SO-MAO-04, SO-RAD-02, SR-E (Groupe salarial 5), SR-E (Groupe salarial 6), SR-E (Groupe salarial 7), SW-SCW-03, TI-06, TI-05 Aviation, TR-02</v>
      </c>
    </row>
    <row r="874" spans="1:3" ht="300" x14ac:dyDescent="0.25">
      <c r="A874" s="61" t="str">
        <f>'5. Données salariales brutes'!A874</f>
        <v>GL-VHE-00</v>
      </c>
      <c r="B874" s="130" t="str" cm="1">
        <f t="array" ref="B874">_xlfn.TEXTJOIN(", ", TRUE, _xlfn._xlws.FILTER('5. Données salariales brutes'!$A$2:$A$1297, ('5. Données salariales brutes'!$C$2:$C$1297 &lt; '5. Données salariales brutes'!D874) * ('5. Données salariales brutes'!$C$2:$C$1297 &gt;= '5. Données salariales brutes'!C874) * ('5. Données salariales brutes'!$A$2:$A$1297 &lt;&gt; '5. Données salariales brutes'!A874), "No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GL-EIM-00, GL-EIM-9, GL-ELE -12, GL-ELE -13, GL-GHW-8, GL-INM-11, GL-INM-12, GL-MAM-9, GL-MAN-9, GL-MAN-10, GL-MDO-11, GL-MOC-10, GL-MST-12, GL-MST-13, GL-PCF-8,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c r="C874" s="129" t="str" cm="1">
        <f t="array" ref="C874">_xlfn.TEXTJOIN(", ",TRUE,_xlfn._xlws.FILTER('5. Données salariales brutes'!$A$2:$A$1297,('5. Données salariales brutes'!$C$2:$C$1297 &gt;'5. Données salariales brutes'!E874)*('5. Données salariales brutes'!$C$2:$C$1297 &lt;'5. Données salariales brutes'!C874),"No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4), ED-LAT-03 (EE 5), ED-LAT-04 (EE 3), EG-02, EL-02, EN-ENG-01, GL-AIM-9, GL-AMW-9, GL-ELE -11, GL-GHW-6, GL-GHW-7, GL-INM-9, GL-INM-10, GL-MAM-00, GL-MAM-7, GL-MAM-8, GL-MAN-8, GL-MDO-9, GL-MDO-10, GL-MOC-8, GL-MOC-9, GL-MST-10, GL-MST-11, GL-PCF-6, GL-PCF-7, GL-PIP-00, GL-PRW-8, GS-06, GS-07, GT-03, HP-02, HS-HDO-05, HS-HDO-06,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875" spans="1:3" ht="315" x14ac:dyDescent="0.25">
      <c r="A875" s="61" t="str">
        <f>'5. Données salariales brutes'!A875</f>
        <v>GL-VHE-8</v>
      </c>
      <c r="B875" s="130" t="str" cm="1">
        <f t="array" ref="B875">_xlfn.TEXTJOIN(", ", TRUE, _xlfn._xlws.FILTER('5. Données salariales brutes'!$A$2:$A$1297, ('5. Données salariales brutes'!$C$2:$C$1297 &lt; '5. Données salariales brutes'!D875) * ('5. Données salariales brutes'!$C$2:$C$1297 &gt;= '5. Données salariales brutes'!C875) * ('5. Données salariales brutes'!$A$2:$A$1297 &lt;&gt; '5. Données salariales brutes'!A875), "No matches"))</f>
        <v>AS-03, DA-PRO-6, DD-06, DS-1, EC-02, ED-EST-01 (EE 7) , ED-EST-01 (EE 8), ED-EST-02 (EE 6) , ED-EST-02 (EE 7) , ED-EST-03 (EE 4), ED-EST-04 (EE 2), ED-EST-04 Maritimes (EE 8), ED-EST-05 Maritimes (EE 5), ED-EST-05 Maritimes (EE 6), ED-EST-06 Maritimes (EE 4), ED-EST-06 Maritimes (EE 5),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EU-LAI-1, FB-1, GL-AIM-11, GL-AIM-12, GL-AMW-12, GL-COI-9, GL-COI-10, GL-EIM-9, GL-ELE -14, GL-GHW-10, GL-GHW-11, GL-INM-12, GL-INM-13, GL-MAM-10, GL-MAM-11, GL-MAN-10, GL-MAN-11, GL-MDO-12, GL-MOC-11, GL-MOC-12, GL-MST-14, GL-PCF-9, GL-PIP-9, GL-PIP-10, GL-PRW-10, GL-PRW-11, GL-SMW-8,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875" s="129" t="str" cm="1">
        <f t="array" ref="C875">_xlfn.TEXTJOIN(", ",TRUE,_xlfn._xlws.FILTER('5. Données salariales brutes'!$A$2:$A$1297,('5. Données salariales brutes'!$C$2:$C$1297 &gt;'5. Données salariales brutes'!E875)*('5. Données salariales brutes'!$C$2:$C$1297 &lt;'5. Données salariales brutes'!C875),"No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GL-AIM-9, GL-AIM-10, GL-AMW-10, GL-AMW-11, GL-COI-00, GL-EIM-00, GL-ELE -12, GL-ELE -13, GL-GHW-7, GL-GHW-8, GL-INM-11, GL-MAM-8, GL-MAM-9, GL-MAN-9, GL-MDO-10, GL-MDO-11, GL-MOC-9, GL-MOC-10, GL-MST-12, GL-MST-13, GL-PCF-7, GL-PCF-8, GL-PRW-9, GL-SMW-00, GL-VHE-00,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876" spans="1:3" ht="300" x14ac:dyDescent="0.25">
      <c r="A876" s="61" t="str">
        <f>'5. Données salariales brutes'!A876</f>
        <v>GL-VHE-9</v>
      </c>
      <c r="B876" s="130" t="str" cm="1">
        <f t="array" ref="B876">_xlfn.TEXTJOIN(", ", TRUE, _xlfn._xlws.FILTER('5. Données salariales brutes'!$A$2:$A$1297, ('5. Données salariales brutes'!$C$2:$C$1297 &lt; '5. Données salariales brutes'!D876) * ('5. Données salariales brutes'!$C$2:$C$1297 &gt;= '5. Données salariales brutes'!C876) * ('5. Données salariales brutes'!$A$2:$A$1297 &lt;&gt; '5. Données salariales brutes'!A876), "No matches"))</f>
        <v>AG-01, AS-04, BI-01, CH-01, CR-07, DA-CON-7, DD-06, ED-EST-01 (EE 8), ED-EST-02 (EE 7) , ED-EST-02 (EE 8), ED-EST-03 (EE 5), ED-EST-04 (EE 2),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HS-HDO-08, HS-PHS-08, IS-03 , LI-9, PC-01, PI-04-CGC, PM-04 , PS-1, SC-6 (utilisation de matériel et métier spécialisés), SO-FLP-01, SO-MAO-01, SR-E (Groupe salarial 3 MDO-4), SR-W (Groupe salarial 6), SW-SCW-01, SW-CHA-01</v>
      </c>
      <c r="C876" s="129" t="str" cm="1">
        <f t="array" ref="C876">_xlfn.TEXTJOIN(", ",TRUE,_xlfn._xlws.FILTER('5. Données salariales brutes'!$A$2:$A$1297,('5. Données salariales brutes'!$C$2:$C$1297 &gt;'5. Données salariales brutes'!E876)*('5. Données salariales brutes'!$C$2:$C$1297 &lt;'5. Données salariales brutes'!C876),"No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EU-LAI-1, GL-AIM-11, GL-AMW-11, GL-AMW-12, GL-COI-9, GL-EIM-00, GL-EIM-9, GL-ELE -13, GL-ELE -14, GL-GHW-8, GL-GHW-10, GL-GHW-11, GL-INM-12, GL-INM-13, GL-MAM-9, GL-MAM-10, GL-MAN-10, GL-MDO-11, GL-MDO-12, GL-MOC-10, GL-MOC-11, GL-MST-13, GL-MST-14, GL-PCF-8, GL-PCF-9, GL-PIP-9, GL-PRW-10, GL-SMW-00, GL-SMW-8, GL-VHE-8, GL-WOW-10, GS-08, HP-03, HR-01, HS-HDO-07,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877" spans="1:3" ht="300" x14ac:dyDescent="0.25">
      <c r="A877" s="61" t="str">
        <f>'5. Données salariales brutes'!A877</f>
        <v>GL-VHE-10</v>
      </c>
      <c r="B877" s="130" t="str" cm="1">
        <f t="array" ref="B877">_xlfn.TEXTJOIN(", ", TRUE, _xlfn._xlws.FILTER('5. Données salariales brutes'!$A$2:$A$1297, ('5. Données salariales brutes'!$C$2:$C$1297 &lt; '5. Données salariales brutes'!D877) * ('5. Données salariales brutes'!$C$2:$C$1297 &gt;= '5. Données salariales brutes'!C877) * ('5. Données salariales brutes'!$A$2:$A$1297 &lt;&gt; '5. Données salariales brutes'!A877), "No matches"))</f>
        <v>AI-01, AS-04, DA-CON-7,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GL-VHE-11, GL-WOW-13, GS-09, GS-10, HP-04, HS-HDO-09, HS-PHS-08, IS-03 , IT-01, LS-01, OM-03, PC-01, PE-02, PG-03, PM-04 , PO-IMA-02, PO-LES-TO-02, PO-LES-IM-02, PO-TCO-02, PR(S)-02, RO-03, SC-7 (utilisation de matériel et métier spécialisés), SG-SRE-02, SO-FLP-01, SR-E (APA), SR-E (APB), SR-W (Groupe salarial 7), SW-SCW-02, TI-05, WP-03</v>
      </c>
      <c r="C877" s="129" t="str" cm="1">
        <f t="array" ref="C877">_xlfn.TEXTJOIN(", ",TRUE,_xlfn._xlws.FILTER('5. Données salariales brutes'!$A$2:$A$1297,('5. Données salariales brutes'!$C$2:$C$1297 &gt;'5. Données salariales brutes'!E877)*('5. Données salariales brutes'!$C$2:$C$1297 &lt;'5. Données salariales brutes'!C877),"No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GL-WOW-12,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878" spans="1:3" ht="300" x14ac:dyDescent="0.25">
      <c r="A878" s="61" t="str">
        <f>'5. Données salariales brutes'!A878</f>
        <v>GL-VHE-11</v>
      </c>
      <c r="B878" s="130" t="str" cm="1">
        <f t="array" ref="B878">_xlfn.TEXTJOIN(", ", TRUE, _xlfn._xlws.FILTER('5. Données salariales brutes'!$A$2:$A$1297, ('5. Données salariales brutes'!$C$2:$C$1297 &lt; '5. Données salariales brutes'!D878) * ('5. Données salariales brutes'!$C$2:$C$1297 &gt;= '5. Données salariales brutes'!C878) * ('5. Données salariales brutes'!$A$2:$A$1297 &lt;&gt; '5. Données salariales brutes'!A878), "No matches"))</f>
        <v>AR-02, CO-01, CT-FIN-01 , CT-EAV-01 , CT-IAU-01 , DA-CON-8, DD-07, ED-EDS-01, ED-EST-02 (EE 9), ED-EST-03 (EE 7), ED-EST-04 (EE 4), ED-EST-05 (EE 3), ED-EST-06 (EE 1), ED-EST-05 Maritimes (EE 8), ED-EST-06 Maritimes (EE 7), ED-EST-05 Québec (EE 11),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PR(S)-02, SC-7 (utilisation de matériel et métier spécialisés), SE-RES-1, SG-PAT-02, SG-SRE-02, SO-FLP-02, SO-MAO-02, SO-RAD-01, SR-W (Groupe salarial 8), SW-SCW-02, TI-05, UT-1, WP-03</v>
      </c>
      <c r="C878" s="129" t="str" cm="1">
        <f t="array" ref="C878">_xlfn.TEXTJOIN(", ",TRUE,_xlfn._xlws.FILTER('5. Données salariales brutes'!$A$2:$A$1297,('5. Données salariales brutes'!$C$2:$C$1297 &gt;'5. Données salariales brutes'!E878)*('5. Données salariales brutes'!$C$2:$C$1297 &lt;'5. Données salariales brutes'!C878),"No matches"))</f>
        <v>AG-01, AI-01, AS-04, BI-01, CH-01, CR-07, DA-CON-7, DA-PRO-7, DD-06, DS-2, EC-03, ED-EST-01 (EE 8), ED-EST-02 (EE 8), ED-EST-03 (EE 5), ED-EST-03 (EE 6), ED-EST-04 (EE 3), ED-EST-05 (EE 1), ED-EST-05 (EE 2),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ED-EST-06 Manitoba (EE 3), ED-EST-04 Saskatchewan (EE 6), ED-EST-04 Saskatchewan (EE 7), ED-EST-05 Saskatchewan (EE 5),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ED-LAT-02 (EE 12), ED-LAT-03 (EE 9), ED-LAT-03 (EE 10), ED-LAT-04 (EE 7), ED-LAT-04 (EE 8), EL-03, GL-AIM-13, GL-AIM-14, GL-AMW-13, GL-AMW-14, GL-COI-10, GL-COI-11, GL-EIM-10, GL-EIM-11, GL-GHW-12, GL-INM-14, GL-MAM-11, GL-MAM-12, GL-MAN-12, GL-MAN-13, GL-MDO-13, GL-MDO-14, GL-MOC-12, GL-MOC-13, GL-PCF-10, GL-PCF-11, GL-PIP-10, GL-PIP-11, GL-PRW-12, GL-PRW-13, GL-SMW-9, GL-VHE-10, GL-WOW-12, GL-WOW-13, GS-09, GT-04, HS-PHS-08, IS-03 , LI-9, PC-01, PI-04-CGC, PM-04 , PO-IMA-02, PO-LES-TO-02, PO-LES-IM-02, PO-TCO-02, PS-1, RO-03, SC-6 (utilisation de matériel et métier spécialisés), SO-FLP-01, SR-E (Groupe salarial 3 MDO-4), SR-E (APA), SR-E (APB), SR-W (Groupe salarial 6), SR-W (Groupe salarial 7), SW-SCW-01</v>
      </c>
    </row>
    <row r="879" spans="1:3" ht="255" x14ac:dyDescent="0.25">
      <c r="A879" s="61" t="str">
        <f>'5. Données salariales brutes'!A879</f>
        <v>GL-VHE-12</v>
      </c>
      <c r="B879" s="130" t="str" cm="1">
        <f t="array" ref="B879">_xlfn.TEXTJOIN(", ", TRUE, _xlfn._xlws.FILTER('5. Données salariales brutes'!$A$2:$A$1297, ('5. Données salariales brutes'!$C$2:$C$1297 &lt; '5. Données salariales brutes'!D879) * ('5. Données salariales brutes'!$C$2:$C$1297 &gt;= '5. Données salariales brutes'!C879) * ('5. Données salariales brutes'!$A$2:$A$1297 &lt;&gt; '5. Données salariales brutes'!A879),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GL-VHE-13, GS-11, GT-05, HP-05, HR-02, HS-HDO-10, HS-PHS-09, LS-02, MT-02, NU-CHN-1, NU-HOS-1, PI-05-CGC, PO-IMA-03, PO-LES-TO-03, PO-LES-IM-03, PO-TCO-03, RO-04, SE-RES-1, SO-FLP-02, SO-MAO-03, SO-RAD-01, SR-E (Groupe salarial 4 MDO-5), SR-W (Groupe salarial 11), SW-CHA-02, TR-02, UT-1</v>
      </c>
      <c r="C879" s="129" t="str" cm="1">
        <f t="array" ref="C879">_xlfn.TEXTJOIN(", ",TRUE,_xlfn._xlws.FILTER('5. Données salariales brutes'!$A$2:$A$1297,('5. Données salariales brutes'!$C$2:$C$1297 &gt;'5. Données salariales brutes'!E879)*('5. Données salariales brutes'!$C$2:$C$1297 &lt;'5. Données salariales brutes'!C879),"No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SR-W (Groupe salarial 8), SW-SCW-02, TI-05, WP-03</v>
      </c>
    </row>
    <row r="880" spans="1:3" ht="255" x14ac:dyDescent="0.25">
      <c r="A880" s="61" t="str">
        <f>'5. Données salariales brutes'!A880</f>
        <v>GL-VHE-13</v>
      </c>
      <c r="B880" s="130" t="str" cm="1">
        <f t="array" ref="B880">_xlfn.TEXTJOIN(", ", TRUE, _xlfn._xlws.FILTER('5. Données salariales brutes'!$A$2:$A$1297, ('5. Données salariales brutes'!$C$2:$C$1297 &lt; '5. Données salariales brutes'!D880) * ('5. Données salariales brutes'!$C$2:$C$1297 &gt;= '5. Données salariales brutes'!C880) * ('5. Données salariales brutes'!$A$2:$A$1297 &lt;&gt; '5. Données salariales brutes'!A880),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12), ED-LAT-04 (EE 13), EG-05, EL-05, FO-01, FR-1, GL-COI-14, GL-EIM-14, GL-PCF-14, GL-PIP-14, GL-SMW-12, GL-SMW-13, GL-VHE-14, GS-12, GT-05, HP-05, HS-HDO-10, HS-PHS-10, MA-03, PO-IMA-03, PO-LES-TO-03, PO-LES-IM-03, PO-TCO-03, RO-04, SO-FLP-03, SO-MAO-03, SO-RAD-02, SR-E (Groupe salarial 5), TI-05 Aviation, TR-02</v>
      </c>
      <c r="C880" s="129" t="str" cm="1">
        <f t="array" ref="C880">_xlfn.TEXTJOIN(", ",TRUE,_xlfn._xlws.FILTER('5. Données salariales brutes'!$A$2:$A$1297,('5. Données salariales brutes'!$C$2:$C$1297 &gt;'5. Données salariales brutes'!E880)*('5. Données salariales brutes'!$C$2:$C$1297 &lt;'5. Données salariales brutes'!C880),"No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ED-LAT-04 (EE 11), EG-04, EL-04, EN-ENG-02, EN-SUR-01, GL-COI-12, GL-COI-13, GL-EIM-12, GL-EIM-13, GL-MAM-13, GL-MAM-14, GL-MAN-14, GL-PCF-12, GL-PCF-13, GL-PIP-12, GL-PIP-13, GL-PRW-14, GL-SMW-11, GL-VHE-12, GL-WOW-14, GS-10, GS-11, HP-04, HR-02, HS-HDO-09, HS-PHS-09, LS-02, MT-02, NU-CHN-1, NU-HOS-1, PE-02, PI-05-CGC, PR(S)-02, SC-7 (utilisation de matériel et métier spécialisés), SE-RES-1, SG-PAT-02, SO-FLP-02, SO-MAO-02, SO-RAD-01, SR-E (Groupe salarial 4 MDO-5), SR-W (Groupe salarial 8), SR-W (Groupe salarial 11), SW-SCW-02, SW-CHA-02, TI-05, UT-1, WP-03</v>
      </c>
    </row>
    <row r="881" spans="1:3" ht="240" x14ac:dyDescent="0.25">
      <c r="A881" s="61" t="str">
        <f>'5. Données salariales brutes'!A881</f>
        <v>GL-VHE-14</v>
      </c>
      <c r="B881" s="130" t="str" cm="1">
        <f t="array" ref="B881">_xlfn.TEXTJOIN(", ", TRUE, _xlfn._xlws.FILTER('5. Données salariales brutes'!$A$2:$A$1297, ('5. Données salariales brutes'!$C$2:$C$1297 &lt; '5. Données salariales brutes'!D881) * ('5. Données salariales brutes'!$C$2:$C$1297 &gt;= '5. Données salariales brutes'!C881) * ('5. Données salariales brutes'!$A$2:$A$1297 &lt;&gt; '5. Données salariales brutes'!A881), "No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GS-13, HP-06, HR-03, HS-PHS-10, IS-04 , LP-00, MA-03, ND-DIT-1, ND-HME-1, OM-04, PC-02, PE-03, PI-06-CGC, PM-05 , PR(S)-03, RO-05, SO-FLP-03, SO-MAO-04, SO-RAD-03, SR-E (Groupe salarial 6), SR-E (Groupe salarial 7), SR-E (Groupe salarial 8), SW-SCW-03, TI-06, TI-05 Aviation, TI-05 Marine, WP-04</v>
      </c>
      <c r="C881" s="129" t="str" cm="1">
        <f t="array" ref="C881">_xlfn.TEXTJOIN(", ",TRUE,_xlfn._xlws.FILTER('5. Données salariales brutes'!$A$2:$A$1297,('5. Données salariales brutes'!$C$2:$C$1297 &gt;'5. Données salariales brutes'!E881)*('5. Données salariales brutes'!$C$2:$C$1297 &lt;'5. Données salariales brutes'!C881),"No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FR-1, GL-COI-13, GL-COI-14, GL-EIM-13, GL-EIM-14, GL-MAM-14, GL-PCF-13, GL-PCF-14, GL-PIP-13, GL-PIP-14, GL-SMW-11, GL-SMW-12, GL-VHE-13, GS-11, GS-12, GT-05, HP-05, HR-02, HS-HDO-10, HS-PHS-09, MT-02, NU-CHN-1, NU-HOS-1, PI-05-CGC, PO-IMA-03, PO-LES-TO-03, PO-LES-IM-03, PO-TCO-03, RO-04, SE-RES-1, SO-FLP-02, SO-MAO-03, SO-RAD-01, SO-RAD-02, SR-E (Groupe salarial 4 MDO-5), SR-E (Groupe salarial 5), SR-W (Groupe salarial 11), SW-CHA-02, TR-02</v>
      </c>
    </row>
    <row r="882" spans="1:3" ht="285" x14ac:dyDescent="0.25">
      <c r="A882" s="61" t="str">
        <f>'5. Données salariales brutes'!A882</f>
        <v>GL-WOW-00</v>
      </c>
      <c r="B882" s="130" t="str" cm="1">
        <f t="array" ref="B882">_xlfn.TEXTJOIN(", ", TRUE, _xlfn._xlws.FILTER('5. Données salariales brutes'!$A$2:$A$1297, ('5. Données salariales brutes'!$C$2:$C$1297 &lt; '5. Données salariales brutes'!D882) * ('5. Données salariales brutes'!$C$2:$C$1297 &gt;= '5. Données salariales brutes'!C882) * ('5. Données salariales brutes'!$A$2:$A$1297 &lt;&gt; '5. Données salariales brutes'!A882), "No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SR-W (Groupe salarial 3), SR-W (Groupe salarial 9) APD-8, TI-03, TR-01</v>
      </c>
      <c r="C882" s="129" t="str" cm="1">
        <f t="array" ref="C882">_xlfn.TEXTJOIN(", ",TRUE,_xlfn._xlws.FILTER('5. Données salariales brutes'!$A$2:$A$1297,('5. Données salariales brutes'!$C$2:$C$1297 &gt;'5. Données salariales brutes'!E882)*('5. Données salariales brutes'!$C$2:$C$1297 &lt;'5. Données salariales brutes'!C882),"No matches"))</f>
        <v>AS-01, CM-06, CR-05, DA-CON-4, ED-EST-01 (EE 4), ED-EST-02 (EE 2) , ED-EST-02 (EE 3) , ED-EST-03 (EE 1), ED-EST-03 Maritimes (EE 7), ED-EST-03 Maritimes (EE 8), ED-EST-04 Maritimes (EE 4), ED-EST-05 Maritimes (EE 2), ED-EST-06 Maritimes (EE 1), ED-EST-01 Québec (EE 8), ED-EST-01 Québec (EE 9), ED-EST-02 Québec (EE 8), ED-EST-03 Québec (EE 6), ED-EST-03 Québec (EE 7), ED-EST-04 Québec (EE 5), ED-EST-05 Québec (EE 3), ED-EST-06 Québec (EE 1), ED-EST-02 Ontario (EE 6), ED-EST-03 Ontario (EE 4),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4), ED-EST-03 Alberta (EE 5),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GL-AMW-8, GL-ELE -9, GL-GHW-4, GL-GHW-5, GL-INM-00, GL-MAM-5, GL-MAM-6, GL-MAN-6, GL-MDO-7, GL-MDO-8, GL-MOC-6, GL-MOC-7, GL-MST-00, GL-MST-9, GL-PCF-00,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 WP-01</v>
      </c>
    </row>
    <row r="883" spans="1:3" ht="300" x14ac:dyDescent="0.25">
      <c r="A883" s="61" t="str">
        <f>'5. Données salariales brutes'!A883</f>
        <v>GL-WOW-9</v>
      </c>
      <c r="B883" s="130" t="str" cm="1">
        <f t="array" ref="B883">_xlfn.TEXTJOIN(", ", TRUE, _xlfn._xlws.FILTER('5. Données salariales brutes'!$A$2:$A$1297, ('5. Données salariales brutes'!$C$2:$C$1297 &lt; '5. Données salariales brutes'!D883) * ('5. Données salariales brutes'!$C$2:$C$1297 &gt;= '5. Données salariales brutes'!C883) * ('5. Données salariales brutes'!$A$2:$A$1297 &lt;&gt; '5. Données salariales brutes'!A883), "No matches"))</f>
        <v>AS-03, CR-06, DA-PRO-6, DD-05, DS-1, EC-02, ED-EST-01 (EE 7) , ED-EST-02 (EE 6) , ED-EST-03 (EE 3), ED-EST-03 (EE 4), ED-EST-04 (EE 1), ED-EST-04 Maritimes (EE 7), ED-EST-05 Maritimes (EE 5), ED-EST-06 Maritimes (EE 4), ED-EST-02 Québec (EE 11), ED-EST-03 Québec (EE 10),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GL-INM-11, GL-INM-12, GL-MAM-9, GL-MAM-10, GL-MAN-9, GL-MAN-10, GL-MDO-11, GL-MOC-10, GL-MOC-11, GL-MST-13,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883" s="129" t="str" cm="1">
        <f t="array" ref="C883">_xlfn.TEXTJOIN(", ",TRUE,_xlfn._xlws.FILTER('5. Données salariales brutes'!$A$2:$A$1297,('5. Données salariales brutes'!$C$2:$C$1297 &gt;'5. Données salariales brutes'!E883)*('5. Données salariales brutes'!$C$2:$C$1297 &lt;'5. Données salariales brutes'!C883),"No matches"))</f>
        <v>AR-01, AS-02, CM-07, CO-DEV/PER, DA-CON-5, DA-CON-6, EC-01, ED-EST-01 (EE 5), ED-EST-01 (EE 6), ED-EST-02 (EE 4), ED-EST-02 (EE 5) , ED-EST-03 (EE 2), ED-EST-04 Maritimes (EE 5), ED-EST-04 Maritimes (EE 6), ED-EST-05 Maritimes (EE 3), ED-EST-05 Maritimes (EE 4), ED-EST-06 Maritimes (EE 2), ED-EST-06 Maritimes (EE 3), ED-EST-01 Québec (EE 10), ED-EST-02 Québec (EE 10), ED-EST-03 Québec (EE 8), ED-EST-03 Québec (EE 9), ED-EST-04 Québec (EE 7), ED-EST-04 Québec (EE 8),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GL-MAM-8, GL-MAN-8, GL-MDO-9, GL-MDO-10, GL-MOC-8, GL-MOC-9, GL-MST-11, GL-MST-12, GL-PCF-6, GL-PCF-7, GL-PIP-00, GL-PRW-8, GL-VHE-00,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row>
    <row r="884" spans="1:3" ht="300" x14ac:dyDescent="0.25">
      <c r="A884" s="61" t="str">
        <f>'5. Données salariales brutes'!A884</f>
        <v>GL-WOW-10</v>
      </c>
      <c r="B884" s="130" t="str" cm="1">
        <f t="array" ref="B884">_xlfn.TEXTJOIN(", ", TRUE, _xlfn._xlws.FILTER('5. Données salariales brutes'!$A$2:$A$1297, ('5. Données salariales brutes'!$C$2:$C$1297 &lt; '5. Données salariales brutes'!D884) * ('5. Données salariales brutes'!$C$2:$C$1297 &gt;= '5. Données salariales brutes'!C884) * ('5. Données salariales brutes'!$A$2:$A$1297 &lt;&gt; '5. Données salariales brutes'!A884), "No matches"))</f>
        <v>DD-06,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GL-MAN-10, GL-MAN-11, GL-MDO-12, GL-MDO-13, GL-MOC-11, GL-MOC-12, GL-MST-14, GL-PCF-9, GL-PIP-9, GL-PIP-10, GL-PRW-10, GL-PRW-11, GL-SMW-8, GL-VHE-9,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884" s="129" t="str" cm="1">
        <f t="array" ref="C884">_xlfn.TEXTJOIN(", ",TRUE,_xlfn._xlws.FILTER('5. Données salariales brutes'!$A$2:$A$1297,('5. Données salariales brutes'!$C$2:$C$1297 &gt;'5. Données salariales brutes'!E884)*('5. Données salariales brutes'!$C$2:$C$1297 &lt;'5. Données salariales brutes'!C884),"No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GL-MDO-10, GL-MDO-11, GL-MOC-9, GL-MOC-10, GL-MST-12, GL-MST-13, GL-PCF-7, GL-PCF-8, GL-PRW-9, GL-SMW-00, GL-VHE-00, GL-VHE-8, GL-WOW-9, GS-07,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885" spans="1:3" ht="315" x14ac:dyDescent="0.25">
      <c r="A885" s="61" t="str">
        <f>'5. Données salariales brutes'!A885</f>
        <v>GL-WOW-11</v>
      </c>
      <c r="B885" s="130" t="str" cm="1">
        <f t="array" ref="B885">_xlfn.TEXTJOIN(", ", TRUE, _xlfn._xlws.FILTER('5. Données salariales brutes'!$A$2:$A$1297, ('5. Données salariales brutes'!$C$2:$C$1297 &lt; '5. Données salariales brutes'!D885) * ('5. Données salariales brutes'!$C$2:$C$1297 &gt;= '5. Données salariales brutes'!C885) * ('5. Données salariales brutes'!$A$2:$A$1297 &lt;&gt; '5. Données salariales brutes'!A885), "No matches"))</f>
        <v>AG-01, AS-04, BI-01, CH-01, CR-07, DA-CON-7, DD-06, ED-EST-01 (EE 8), ED-EST-02 (EE 8), ED-EST-03 (EE 5), ED-EST-04 (EE 3), ED-EST-05 (EE 1), ED-EST-04 Maritimes (EE 9), ED-EST-04 Maritimes (EE 10),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GL-WOW-12, GS-09, GT-04, HS-PHS-08, IS-03 , LI-9, PC-01, PI-04-CGC, PM-04 , PS-1, SC-6 (utilisation de matériel et métier spécialisés), SO-FLP-01, SO-MAO-01, SR-E (Groupe salarial 3 MDO-4), SR-W (Groupe salarial 6), SW-SCW-01, SW-CHA-01</v>
      </c>
      <c r="C885" s="129" t="str" cm="1">
        <f t="array" ref="C885">_xlfn.TEXTJOIN(", ",TRUE,_xlfn._xlws.FILTER('5. Données salariales brutes'!$A$2:$A$1297,('5. Données salariales brutes'!$C$2:$C$1297 &gt;'5. Données salariales brutes'!E885)*('5. Données salariales brutes'!$C$2:$C$1297 &lt;'5. Données salariales brutes'!C885),"No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GL-VHE-9, GL-WOW-10,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886" spans="1:3" ht="300" x14ac:dyDescent="0.25">
      <c r="A886" s="61" t="str">
        <f>'5. Données salariales brutes'!A886</f>
        <v>GL-WOW-12</v>
      </c>
      <c r="B886" s="130" t="str" cm="1">
        <f t="array" ref="B886">_xlfn.TEXTJOIN(", ", TRUE, _xlfn._xlws.FILTER('5. Données salariales brutes'!$A$2:$A$1297, ('5. Données salariales brutes'!$C$2:$C$1297 &lt; '5. Données salariales brutes'!D886) * ('5. Données salariales brutes'!$C$2:$C$1297 &gt;= '5. Données salariales brutes'!C886) * ('5. Données salariales brutes'!$A$2:$A$1297 &lt;&gt; '5. Données salariales brutes'!A886), "No matches"))</f>
        <v>AI-01, AS-04, DA-CON-7, DA-PRO-7, DS-2, EC-03, ED-EST-02 (EE 8), ED-EST-02 (EE 9), ED-EST-03 (EE 6), ED-EST-04 (EE 3), ED-EST-04 (EE 4), ED-EST-05 (EE 2), ED-EST-06 (EE 1), ED-EST-04 Maritimes (EE 10), ED-EST-05 Maritimes (EE 7), ED-EST-05 Maritimes (EE 8), ED-EST-06 Maritimes (EE 6),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(utilisation de matériel et métier spécialisés), SG-SRE-02, SO-FLP-01, SR-E (APA), SR-E (APB), SR-W (Groupe salarial 7), SW-SCW-02, TI-05, WP-03</v>
      </c>
      <c r="C886" s="129" t="str" cm="1">
        <f t="array" ref="C886">_xlfn.TEXTJOIN(", ",TRUE,_xlfn._xlws.FILTER('5. Données salariales brutes'!$A$2:$A$1297,('5. Données salariales brutes'!$C$2:$C$1297 &gt;'5. Données salariales brutes'!E886)*('5. Données salariales brutes'!$C$2:$C$1297 &lt;'5. Données salariales brutes'!C886),"No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GT-04, HR-01, HS-HDO-08, LI-9, MA-02, PI-04-CGC, PS-1, SC-5 (utilisation de matériel et métier spécialisés), SC-6 (utilisation de matériel et métier spécialisés), SO-MAO-01, SR-E (Groupe salarial 2 ELE-2), SR-E (Groupe salarial 3 MDO-4), SR-W (Groupe salarial 4), SR-W (Groupe salarial 5), SR-W (Groupe salarial 6), SW-SCW-01, SW-CHA-01</v>
      </c>
    </row>
    <row r="887" spans="1:3" ht="285" x14ac:dyDescent="0.25">
      <c r="A887" s="61" t="str">
        <f>'5. Données salariales brutes'!A887</f>
        <v>GL-WOW-13</v>
      </c>
      <c r="B887" s="130" t="str" cm="1">
        <f t="array" ref="B887">_xlfn.TEXTJOIN(", ", TRUE, _xlfn._xlws.FILTER('5. Données salariales brutes'!$A$2:$A$1297, ('5. Données salariales brutes'!$C$2:$C$1297 &lt; '5. Données salariales brutes'!D887) * ('5. Données salariales brutes'!$C$2:$C$1297 &gt;= '5. Données salariales brutes'!C887) * ('5. Données salariales brutes'!$A$2:$A$1297 &lt;&gt; '5. Données salariales brutes'!A887), "No matches"))</f>
        <v>AR-02, CO-01, CT-EAV-01 , CT-IAU-01 , DA-CON-8, DA-PRO-7, DD-07, ED-EDS-01, ED-EST-02 (EE 9), ED-EST-03 (EE 7), ED-EST-04 (EE 4), ED-EST-05 (EE 2), ED-EST-05 (EE 3), ED-EST-06 (EE 1), ED-EST-05 Maritimes (EE 8), ED-EST-06 Maritimes (EE 7), ED-EST-05 Québec (EE 11), ED-EST-06 Québec (EE 8), ED-EST-06 Québec (EE 9), ED-EST-04 Ontario (EE 8), ED-EST-04 Ontario (EE 9),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GL-WOW-14, GS-10, HP-04, HR-02, HS-HDO-09, IT-01, LS-01, LS-02, MT-02, OM-03, PE-02, PG-03, PR(S)-02, SC-7 (utilisation de matériel et métier spécialisés), SE-RES-1, SG-PAT-02, SG-SRE-02, SO-FLP-02, SO-MAO-02, SO-RAD-01, SR-W (Groupe salarial 8), SW-SCW-02, TI-05, UT-1, WP-03</v>
      </c>
      <c r="C887" s="129" t="str" cm="1">
        <f t="array" ref="C887">_xlfn.TEXTJOIN(", ",TRUE,_xlfn._xlws.FILTER('5. Données salariales brutes'!$A$2:$A$1297,('5. Données salariales brutes'!$C$2:$C$1297 &gt;'5. Données salariales brutes'!E887)*('5. Données salariales brutes'!$C$2:$C$1297 &lt;'5. Données salariales brutes'!C887),"No matches"))</f>
        <v>AG-01, AI-01,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ED-EST-05 Québec (EE 10), ED-EST-06 Québec (EE 6), ED-EST-06 Québec (EE 7), ED-EST-03 Ontario (EE 10), ED-EST-04 Ontario (EE 7), ED-EST-05 Ontario (EE 6), ED-EST-05 Ontario (EE 7),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ED-EST-05 Alberta (EE 6),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GL-PCF-11, GL-PIP-10, GL-PIP-11, GL-PRW-12, GL-SMW-9, GL-VHE-10, GL-WOW-12, GS-09, GT-04, HS-PHS-08, IS-03 , LI-9, PC-01, PI-04-CGC, PM-04 , PO-IMA-02, PO-LES-TO-02, PO-LES-IM-02, PO-TCO-02, PS-1, RO-03, SC-6 (utilisation de matériel et métier spécialisés), SO-FLP-01, SR-E (Groupe salarial 3 MDO-4), SR-E (APA), SR-E (APB), SR-W (Groupe salarial 6), SR-W (Groupe salarial 7), SW-SCW-01</v>
      </c>
    </row>
    <row r="888" spans="1:3" ht="270" x14ac:dyDescent="0.25">
      <c r="A888" s="61" t="str">
        <f>'5. Données salariales brutes'!A888</f>
        <v>GL-WOW-14</v>
      </c>
      <c r="B888" s="130" t="str" cm="1">
        <f t="array" ref="B888">_xlfn.TEXTJOIN(", ", TRUE, _xlfn._xlws.FILTER('5. Données salariales brutes'!$A$2:$A$1297, ('5. Données salariales brutes'!$C$2:$C$1297 &lt; '5. Données salariales brutes'!D888) * ('5. Données salariales brutes'!$C$2:$C$1297 &gt;= '5. Données salariales brutes'!C888) * ('5. Données salariales brutes'!$A$2:$A$1297 &lt;&gt; '5. Données salariales brutes'!A888), "No matches"))</f>
        <v>AR-02, CO-01, CT-FIN-01 , CT-EAV-01 , CT-IAU-01 , DD-08,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GS-11, GT-05, HR-02, HS-HDO-10, HS-PHS-09, LS-02, MT-02, NU-CHN-1, NU-HOS-1, PI-05-CGC, PO-IMA-03, PO-LES-TO-03, PO-LES-IM-03, PO-TCO-03, RO-04, SE-RES-1, SO-FLP-02, SO-MAO-02, SO-MAO-03, SO-RAD-01, SR-E (Groupe salarial 4 MDO-5), SR-W (Groupe salarial 8), SR-W (Groupe salarial 11), SW-CHA-02, UT-1</v>
      </c>
      <c r="C888" s="129" t="str" cm="1">
        <f t="array" ref="C888">_xlfn.TEXTJOIN(", ",TRUE,_xlfn._xlws.FILTER('5. Données salariales brutes'!$A$2:$A$1297,('5. Données salariales brutes'!$C$2:$C$1297 &gt;'5. Données salariales brutes'!E888)*('5. Données salariales brutes'!$C$2:$C$1297 &lt;'5. Données salariales brutes'!C888),"No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GL-MAN-14, GL-MDO-14, GL-MOC-13, GL-MOC-14, GL-PCF-11, GL-PIP-11, GL-PIP-12, GL-PRW-13, GL-SMW-10, GL-VHE-11, GL-WOW-13, GS-10, HP-04, HS-HDO-09, HS-PHS-08, IS-03 , IT-01, LS-01, OM-03, PC-01, PE-02, PG-03, PM-04 , PO-IMA-02, PO-LES-TO-02, PO-LES-IM-02, PO-TCO-02, PR(S)-02, RO-03, SC-7 (utilisation de matériel et métier spécialisés), SG-PAT-02, SG-SRE-02, SO-FLP-01, SR-E (APA), SR-E (APB), SR-W (Groupe salarial 7), SW-SCW-02, TI-05, WP-03</v>
      </c>
    </row>
    <row r="889" spans="1:3" ht="45" x14ac:dyDescent="0.25">
      <c r="A889" s="61" t="str">
        <f>'5. Données salariales brutes'!A889</f>
        <v>GS-01</v>
      </c>
      <c r="B889" s="130" t="str" cm="1">
        <f t="array" ref="B889">_xlfn.TEXTJOIN(", ", TRUE, _xlfn._xlws.FILTER('5. Données salariales brutes'!$A$2:$A$1297, ('5. Données salariales brutes'!$C$2:$C$1297 &lt; '5. Données salariales brutes'!D889) * ('5. Données salariales brutes'!$C$2:$C$1297 &gt;= '5. Données salariales brutes'!C889) * ('5. Données salariales brutes'!$A$2:$A$1297 &lt;&gt; '5. Données salariales brutes'!A889), "No matches"))</f>
        <v>ED-EST-01 Maritimes (EE 2), ED-EST-02 Maritimes (EE 1), ED-EST-01 Saskatchewan (EE 1), ED-EST-01 Alberta (EE 1), OE-BEO-2, OE-CEO-2, OE-DEO-2, OE-MSE-2, OE-MEO-2, SR-W (Groupe salarial 9) APC-1, SR-W (Groupe salarial 9) APD-1, ST-COR Niveau spécial B</v>
      </c>
      <c r="C889" s="129" t="str" cm="1">
        <f t="array" ref="C889">_xlfn.TEXTJOIN(", ",TRUE,_xlfn._xlws.FILTER('5. Données salariales brutes'!$A$2:$A$1297,('5. Données salariales brutes'!$C$2:$C$1297 &gt;'5. Données salariales brutes'!E889)*('5. Données salariales brutes'!$C$2:$C$1297 &lt;'5. Données salariales brutes'!C889),"No matches"))</f>
        <v>CM-01, ED-EST-01 Maritimes (EE 1), ST-COR Niveau spécial A</v>
      </c>
    </row>
    <row r="890" spans="1:3" ht="105" x14ac:dyDescent="0.25">
      <c r="A890" s="61" t="str">
        <f>'5. Données salariales brutes'!A890</f>
        <v>GS-02</v>
      </c>
      <c r="B890" s="130" t="str" cm="1">
        <f t="array" ref="B890">_xlfn.TEXTJOIN(", ", TRUE, _xlfn._xlws.FILTER('5. Données salariales brutes'!$A$2:$A$1297, ('5. Données salariales brutes'!$C$2:$C$1297 &lt; '5. Données salariales brutes'!D890) * ('5. Données salariales brutes'!$C$2:$C$1297 &gt;= '5. Données salariales brutes'!C890) * ('5. Données salariales brutes'!$A$2:$A$1297 &lt;&gt; '5. Données salariales brutes'!A890), "No matches"))</f>
        <v>DA-PRO-2, ED-EST-01 Maritimes (EE 5), ED-EST-02 Maritimes (EE 4), ED-EST-03 Maritimes (EE 1), ED-EST-03 Maritimes (EE 2),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HS-PHS-01, LI-1, LI-2, OE-MEO-4, PY-02, SR-W (Groupe salarial 9) APC-3, SR-W (Groupe salarial 9) APD-3, ST-OCE-2, ST-STN-1, ST-STN-2</v>
      </c>
      <c r="C890" s="129" t="str" cm="1">
        <f t="array" ref="C890">_xlfn.TEXTJOIN(", ",TRUE,_xlfn._xlws.FILTER('5. Données salariales brutes'!$A$2:$A$1297,('5. Données salariales brutes'!$C$2:$C$1297 &gt;'5. Données salariales brutes'!E890)*('5. Données salariales brutes'!$C$2:$C$1297 &lt;'5. Données salariales brutes'!C890),"No matches"))</f>
        <v>CM-03, CR-02, DA-CON-1, DA-CON-2, DA-CON Niveau spécial C, ED-EST-01 Maritimes (EE 4), ED-EST-02 Maritimes (EE 3), ED-EST-01 Québec (EE 2), ED-EST-02 Québec (EE 1), ED-EST-01 Ontario (EE 1), ED-EST-01 Ontario (EE 2), ED-EST-01 Manitoba (EE 2), ED-EST-01 Saskatchewan (EE 4), ED-EST-02 Saskatchewan (EE 1), ED-EST-01 Alberta (EE 3), ED-EST-02 Alberta (EE 1), ED-EST-01 Colombie-Britannique (EE 1), SR-W (Groupe salarial 9) APC-2, ST-OCE-1, ST-TYP-1, ST-TYP-2</v>
      </c>
    </row>
    <row r="891" spans="1:3" ht="180" x14ac:dyDescent="0.25">
      <c r="A891" s="61" t="str">
        <f>'5. Données salariales brutes'!A891</f>
        <v>GS-03</v>
      </c>
      <c r="B891" s="130" t="str" cm="1">
        <f t="array" ref="B891">_xlfn.TEXTJOIN(", ", TRUE, _xlfn._xlws.FILTER('5. Données salariales brutes'!$A$2:$A$1297, ('5. Données salariales brutes'!$C$2:$C$1297 &lt; '5. Données salariales brutes'!D891) * ('5. Données salariales brutes'!$C$2:$C$1297 &gt;= '5. Données salariales brutes'!C891) * ('5. Données salariales brutes'!$A$2:$A$1297 &lt;&gt; '5. Données salariales brutes'!A891), "No matches"))</f>
        <v>CM-05, CR-04, ED-EST-01 (EE 1),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GS-04, HS-HDO-02, LI-4, OE-MEO-5, PY-04, SR-W (Groupe salarial 1), ST-COR-1, ST-SCY-3, TI-01</v>
      </c>
      <c r="C891" s="129" t="str" cm="1">
        <f t="array" ref="C891">_xlfn.TEXTJOIN(", ",TRUE,_xlfn._xlws.FILTER('5. Données salariales brutes'!$A$2:$A$1297,('5. Données salariales brutes'!$C$2:$C$1297 &gt;'5. Données salariales brutes'!E891)*('5. Données salariales brutes'!$C$2:$C$1297 &lt;'5. Données salariales brutes'!C891),"No matches"))</f>
        <v>CM-04, CR-03,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GT-01, HS-PHS-02, LI-3, PY-03, SR-W (Groupe salarial 9) APC-4, SR-W (Groupe salarial 9) APD-5, ST-OCE-3, ST-SCY-2</v>
      </c>
    </row>
    <row r="892" spans="1:3" ht="210" x14ac:dyDescent="0.25">
      <c r="A892" s="61" t="str">
        <f>'5. Données salariales brutes'!A892</f>
        <v>GS-04</v>
      </c>
      <c r="B892" s="130" t="str" cm="1">
        <f t="array" ref="B892">_xlfn.TEXTJOIN(", ", TRUE, _xlfn._xlws.FILTER('5. Données salariales brutes'!$A$2:$A$1297, ('5. Données salariales brutes'!$C$2:$C$1297 &lt; '5. Données salariales brutes'!D892) * ('5. Données salariales brutes'!$C$2:$C$1297 &gt;= '5. Données salariales brutes'!C892) * ('5. Données salariales brutes'!$A$2:$A$1297 &lt;&gt; '5. Données salariales brutes'!A892), "No matches"))</f>
        <v>DA-PRO-4, DD-03, ED-EST-01 (EE 2),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GL-GHW-3, GL-MAN-4, GL-MDO-5, GL-MDO-6, GL-MOC-4, GL-MOC-5, GL-PRW-00, HS-HDO-03, HS-PHS-03, LI-5, PY-04, SC-1 (service du pont et service de la chambre des machines), SC-STD-1, SC-1 (utilisation de matériel et métier spécialisés), SR-W (Groupe salarial 9) APC-5, SR-W (Groupe salarial 9) APD-6, ST-COR-1, ST-SCY-4, TI-02</v>
      </c>
      <c r="C892" s="129" t="str" cm="1">
        <f t="array" ref="C892">_xlfn.TEXTJOIN(", ",TRUE,_xlfn._xlws.FILTER('5. Données salariales brutes'!$A$2:$A$1297,('5. Données salariales brutes'!$C$2:$C$1297 &gt;'5. Données salariales brutes'!E892)*('5. Données salariales brutes'!$C$2:$C$1297 &lt;'5. Données salariales brutes'!C892),"No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GL-MOC-2, GL-MOC-3, GS-03, HS-HDO-02, LI-4, OE-MEO-5, SR-W (Groupe salarial 1), SR-W (Groupe salarial 9) APC-4, SR-W (Groupe salarial 9) APD-5, ST-SCY-3, TI-01</v>
      </c>
    </row>
    <row r="893" spans="1:3" ht="270" x14ac:dyDescent="0.25">
      <c r="A893" s="61" t="str">
        <f>'5. Données salariales brutes'!A893</f>
        <v>GS-05</v>
      </c>
      <c r="B893" s="130" t="str" cm="1">
        <f t="array" ref="B893">_xlfn.TEXTJOIN(", ", TRUE, _xlfn._xlws.FILTER('5. Données salariales brutes'!$A$2:$A$1297, ('5. Données salariales brutes'!$C$2:$C$1297 &lt; '5. Données salariales brutes'!D893) * ('5. Données salariales brutes'!$C$2:$C$1297 &gt;= '5. Données salariales brutes'!C893) * ('5. Données salariales brutes'!$A$2:$A$1297 &lt;&gt; '5. Données salariales brutes'!A893), "No matches"))</f>
        <v>AR-01, CM-06, DA-CON-5, DA-PRO-5, DD-04, EC-01, ED-EST-01 (EE 4), ED-EST-01 (EE 5), ED-EST-02 (EE 3) , ED-EST-02 (EE 4), ED-EST-03 (EE 1), ED-EST-03 (EE 2), ED-EST-03 Maritimes (EE 9), ED-EST-04 Maritimes (EE 5),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GS-06, HP-02, HS-HDO-05, LI-7, MA-01, PG-01, PI-02-CGC, PY-06, RO-01, SC-4 (service du pont et service de la chambre des machines), SC-STD-4, SC-3 (utilisation de matériel et métier spécialisés), SR-W (Groupe salarial 2), SR-W (Groupe salarial 3), SR-W (Groupe salarial 9) APC-6, SR-W (Groupe salarial 9) APD-8, TI-03</v>
      </c>
      <c r="C893" s="129" t="str" cm="1">
        <f t="array" ref="C893">_xlfn.TEXTJOIN(", ",TRUE,_xlfn._xlws.FILTER('5. Données salariales brutes'!$A$2:$A$1297,('5. Données salariales brutes'!$C$2:$C$1297 &gt;'5. Données salariales brutes'!E893)*('5. Données salariales brutes'!$C$2:$C$1297 &lt;'5. Données salariales brutes'!C893),"No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GL-MDO-6, GL-MDO-7, GL-MOC-6, GL-MST-00, GL-MST-9, GL-PRW-5, GL-PRW-6,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row>
    <row r="894" spans="1:3" ht="270" x14ac:dyDescent="0.25">
      <c r="A894" s="61" t="str">
        <f>'5. Données salariales brutes'!A894</f>
        <v>GS-06</v>
      </c>
      <c r="B894" s="130" t="str" cm="1">
        <f t="array" ref="B894">_xlfn.TEXTJOIN(", ", TRUE, _xlfn._xlws.FILTER('5. Données salariales brutes'!$A$2:$A$1297, ('5. Données salariales brutes'!$C$2:$C$1297 &lt; '5. Données salariales brutes'!D894) * ('5. Données salariales brutes'!$C$2:$C$1297 &gt;= '5. Données salariales brutes'!C894) * ('5. Données salariales brutes'!$A$2:$A$1297 &lt;&gt; '5. Données salariales brutes'!A894), "No matches"))</f>
        <v>AR-01, AS-02,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GL-ELE -11, GL-GHW-6, GL-GHW-7, GL-INM-10, GL-MAM-7, GL-MAM-8, GL-MAN-8, GL-MDO-9, GL-MDO-10, GL-MOC-8, GL-MOC-9, GL-MST-11, GL-PCF-6, GL-PCF-7, GL-PIP-00, GL-PRW-8, GL-VHE-00,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c r="C894" s="129" t="str" cm="1">
        <f t="array" ref="C894">_xlfn.TEXTJOIN(", ",TRUE,_xlfn._xlws.FILTER('5. Données salariales brutes'!$A$2:$A$1297,('5. Données salariales brutes'!$C$2:$C$1297 &gt;'5. Données salariales brutes'!E894)*('5. Données salariales brutes'!$C$2:$C$1297 &lt;'5. Données salariales brutes'!C894),"No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GL-MDO-7, GL-MDO-8, GL-MOC-7, GL-MST-00, GL-MST-9, GL-MST-10, GL-PCF-00, GL-PRW-6, GL-PRW-7, GL-WOW-00, GS-05,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895" spans="1:3" ht="300" x14ac:dyDescent="0.25">
      <c r="A895" s="61" t="str">
        <f>'5. Données salariales brutes'!A895</f>
        <v>GS-07</v>
      </c>
      <c r="B895" s="130" t="str" cm="1">
        <f t="array" ref="B895">_xlfn.TEXTJOIN(", ", TRUE, _xlfn._xlws.FILTER('5. Données salariales brutes'!$A$2:$A$1297, ('5. Données salariales brutes'!$C$2:$C$1297 &lt; '5. Données salariales brutes'!D895) * ('5. Données salariales brutes'!$C$2:$C$1297 &gt;= '5. Données salariales brutes'!C895) * ('5. Données salariales brutes'!$A$2:$A$1297 &lt;&gt; '5. Données salariales brutes'!A895), "No matches"))</f>
        <v>AS-03, CM-07, CO-DEV/PER, CR-06, DA-CON-6, DA-PRO-6, DD-05,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c r="C895" s="129" t="str" cm="1">
        <f t="array" ref="C895">_xlfn.TEXTJOIN(", ",TRUE,_xlfn._xlws.FILTER('5. Données salariales brutes'!$A$2:$A$1297,('5. Données salariales brutes'!$C$2:$C$1297 &gt;'5. Données salariales brutes'!E895)*('5. Données salariales brutes'!$C$2:$C$1297 &lt;'5. Données salariales brutes'!C895),"No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ED-EST-05 Manitoba (EE 1),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ED-LAT-01 (EE 10), ED-LAT-02 (EE 5), ED-LAT-02 (EE 6), ED-LAT-03 (EE 4), ED-LAT-03 (EE 5), ED-LAT-04 (EE 2), ED-LAT-04 (EE 3), EG-02, GL-AIM-9, GL-AMW-9, GL-ELE -10, GL-ELE -11, GL-GHW-6, GL-GHW-7, GL-INM-9, GL-INM-10, GL-MAM-00, GL-MAM-7, GL-MAM-8, GL-MAN-7, GL-MAN-8, GL-MDO-9, GL-MOC-8, GL-MST-10, GL-MST-11, GL-PCF-6, GL-PIP-00, GL-PRW-7, GL-PRW-8, GS-06,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896" spans="1:3" ht="300" x14ac:dyDescent="0.25">
      <c r="A896" s="61" t="str">
        <f>'5. Données salariales brutes'!A896</f>
        <v>GS-08</v>
      </c>
      <c r="B896" s="130" t="str" cm="1">
        <f t="array" ref="B896">_xlfn.TEXTJOIN(", ", TRUE, _xlfn._xlws.FILTER('5. Données salariales brutes'!$A$2:$A$1297, ('5. Données salariales brutes'!$C$2:$C$1297 &lt; '5. Données salariales brutes'!D896) * ('5. Données salariales brutes'!$C$2:$C$1297 &gt;= '5. Données salariales brutes'!C896) * ('5. Données salariales brutes'!$A$2:$A$1297 &lt;&gt; '5. Données salariales brutes'!A896),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SC-7 (service du pont et service de la chambre des machines), SC-STD-7, SC-5 (utilisation de matériel et métier spécialisés), SG-PAT-01, SO-MAO-01, SR-E (Groupe salarial 2 ELE-2), SR-W (Groupe salarial 4), SR-W (Groupe salarial 5), SR-W (Groupe salarial 9) APC-8, SR-W (Groupe salarial 9) APD-10, SW-CHA-01, TI-04, WP-02</v>
      </c>
      <c r="C896" s="129" t="str" cm="1">
        <f t="array" ref="C896">_xlfn.TEXTJOIN(", ",TRUE,_xlfn._xlws.FILTER('5. Données salariales brutes'!$A$2:$A$1297,('5. Données salariales brutes'!$C$2:$C$1297 &gt;'5. Données salariales brutes'!E896)*('5. Données salariales brutes'!$C$2:$C$1297 &lt;'5. Données salariales brutes'!C896),"No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GL-MAN-8, GL-MAN-9, GL-MDO-10, GL-MDO-11, GL-MOC-9, GL-MOC-10, GL-MST-12, GL-PCF-7, GL-PIP-00, GL-PRW-8, GL-PRW-9, GL-VHE-00, GL-WOW-9, GS-07, GT-03, HS-HDO-06, HS-PHS-06, IS-02 , MT-01, OM-02, PI-03-CGC, PM-02 , PY-07, SC-6 (service du pont et service de la chambre des machines), SC-STD-6, SC-4 (utilisation de matériel et métier spécialisés), SG-SRE-01, SO-MAO-TO, SR-E (Groupe salarial 1), SR-W (Groupe salarial 9) APC-7, SR-W (Groupe salarial 9) APD-9, ST-COR-2, TR-01</v>
      </c>
    </row>
    <row r="897" spans="1:3" ht="300" x14ac:dyDescent="0.25">
      <c r="A897" s="61" t="str">
        <f>'5. Données salariales brutes'!A897</f>
        <v>GS-09</v>
      </c>
      <c r="B897" s="130" t="str" cm="1">
        <f t="array" ref="B897">_xlfn.TEXTJOIN(", ", TRUE, _xlfn._xlws.FILTER('5. Données salariales brutes'!$A$2:$A$1297, ('5. Données salariales brutes'!$C$2:$C$1297 &lt; '5. Données salariales brutes'!D897) * ('5. Données salariales brutes'!$C$2:$C$1297 &gt;= '5. Données salariales brutes'!C897) * ('5. Données salariales brutes'!$A$2:$A$1297 &lt;&gt; '5. Données salariales brutes'!A897), "No matches"))</f>
        <v>AI-01, AS-04, DA-CON-7, DA-CON-8, DA-PRO-7,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GL-AIM-14, GL-AMW-14, GL-COI-11, GL-COI-12, GL-EIM-11, GL-MAM-12, GL-MAM-13, GL-MAN-13, GL-MDO-14, GL-MOC-13, GL-MOC-14, GL-PCF-11, GL-PIP-11, GL-PIP-12, GL-PRW-13, GL-SMW-10, GL-VHE-11, GL-WOW-13, GS-10, HP-04, HS-HDO-09, HS-PHS-08, IS-03 , IT-01, LS-01, OM-03, PC-01, PE-02, PG-03, PM-04 , PO-IMA-02, PO-LES-TO-02, PO-LES-IM-02, PO-TCO-02, PR(S)-02, RO-03, SC-7 (utilisation de matériel et métier spécialisés), SG-SRE-02, SO-FLP-01, SR-E (APA), SR-E (APB), SR-W (Groupe salarial 7), SW-SCW-02, TI-05, WP-03</v>
      </c>
      <c r="C897" s="129" t="str" cm="1">
        <f t="array" ref="C897">_xlfn.TEXTJOIN(", ",TRUE,_xlfn._xlws.FILTER('5. Données salariales brutes'!$A$2:$A$1297,('5. Données salariales brutes'!$C$2:$C$1297 &gt;'5. Données salariales brutes'!E897)*('5. Données salariales brutes'!$C$2:$C$1297 &lt;'5. Données salariales brutes'!C897),"No matches"))</f>
        <v>AG-01, BI-01, CH-01, CR-07, DD-06, ED-EST-01 (EE 8), ED-EST-02 (EE 7) , ED-EST-02 (EE 8),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GL-AIM-13, GL-AMW-12, GL-AMW-13, GL-COI-10, GL-EIM-10, GL-ELE -14, GL-GHW-10, GL-GHW-11, GL-GHW-12, GL-INM-13, GL-INM-14, GL-MAM-11, GL-MAN-11, GL-MAN-12, GL-MDO-12, GL-MDO-13, GL-MOC-11, GL-MOC-12, GL-MST-14, GL-PCF-9, GL-PCF-10, GL-PIP-10, GL-PRW-11, GL-PRW-12, GL-SMW-8, GL-SMW-9, GL-VHE-9, GL-VHE-10, GL-WOW-11, GL-WOW-12, GT-04, HR-01, HS-HDO-08, LI-9, MA-02, PI-04-CGC, PS-1, SC-5 (utilisation de matériel et métier spécialisés), SC-6 (utilisation de matériel et métier spécialisés), SO-MAO-01, SR-E (Groupe salarial 3 MDO-4), SR-W (Groupe salarial 4), SR-W (Groupe salarial 5), SR-W (Groupe salarial 6), SW-SCW-01, SW-CHA-01</v>
      </c>
    </row>
    <row r="898" spans="1:3" ht="300" x14ac:dyDescent="0.25">
      <c r="A898" s="61" t="str">
        <f>'5. Données salariales brutes'!A898</f>
        <v>GS-10</v>
      </c>
      <c r="B898" s="130" t="str" cm="1">
        <f t="array" ref="B898">_xlfn.TEXTJOIN(", ", TRUE, _xlfn._xlws.FILTER('5. Données salariales brutes'!$A$2:$A$1297, ('5. Données salariales brutes'!$C$2:$C$1297 &lt; '5. Données salariales brutes'!D898) * ('5. Données salariales brutes'!$C$2:$C$1297 &gt;= '5. Données salariales brutes'!C898) * ('5. Données salariales brutes'!$A$2:$A$1297 &lt;&gt; '5. Données salariales brutes'!A898), "No matches"))</f>
        <v>AR-02, CO-01, CT-FIN-01 , CT-EAV-01 , CT-IAU-01 , DA-CON-8, DD-07,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GS-11, GT-05, HR-02, HS-HDO-09, HS-HDO-10, HS-PHS-09, LS-02, MT-02, NU-CHN-1, NU-HOS-1, PI-05-CGC, PO-IMA-03, PO-LES-TO-03, PO-LES-IM-03, PO-TCO-03, RO-04, SE-RES-1, SG-PAT-02, SO-FLP-02, SO-MAO-02, SO-MAO-03, SO-RAD-01, SR-E (Groupe salarial 4 MDO-5), SR-W (Groupe salarial 8), SR-W (Groupe salarial 11), SW-SCW-02, SW-CHA-02, UT-1</v>
      </c>
      <c r="C898" s="129" t="str" cm="1">
        <f t="array" ref="C898">_xlfn.TEXTJOIN(", ",TRUE,_xlfn._xlws.FILTER('5. Données salariales brutes'!$A$2:$A$1297,('5. Données salariales brutes'!$C$2:$C$1297 &gt;'5. Données salariales brutes'!E898)*('5. Données salariales brutes'!$C$2:$C$1297 &lt;'5. Données salariales brutes'!C898),"No matches"))</f>
        <v>AG-01, 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ED-EST-03 Ontario (EE 10), ED-EST-04 Ontario (EE 7),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899" spans="1:3" ht="270" x14ac:dyDescent="0.25">
      <c r="A899" s="61" t="str">
        <f>'5. Données salariales brutes'!A899</f>
        <v>GS-11</v>
      </c>
      <c r="B899" s="130" t="str" cm="1">
        <f t="array" ref="B899">_xlfn.TEXTJOIN(", ", TRUE, _xlfn._xlws.FILTER('5. Données salariales brutes'!$A$2:$A$1297, ('5. Données salariales brutes'!$C$2:$C$1297 &lt; '5. Données salariales brutes'!D899) * ('5. Données salariales brutes'!$C$2:$C$1297 &gt;= '5. Données salariales brutes'!C899) * ('5. Données salariales brutes'!$A$2:$A$1297 &lt;&gt; '5. Données salariales brutes'!A899), "No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GS-12, GT-05, HP-05, HS-HDO-10, HS-PHS-09, HS-PHS-10, MA-03, PI-05-CGC, PO-IMA-03, PO-LES-TO-03, PO-LES-IM-03, PO-TCO-03, RO-04, SO-MAO-03, SO-RAD-02, SR-E (Groupe salarial 4 MDO-5), SR-E (Groupe salarial 5), SR-W (Groupe salarial 11), SW-CHA-02, TI-05 Aviation, TR-02</v>
      </c>
      <c r="C899" s="129" t="str" cm="1">
        <f t="array" ref="C899">_xlfn.TEXTJOIN(", ",TRUE,_xlfn._xlws.FILTER('5. Données salariales brutes'!$A$2:$A$1297,('5. Données salariales brutes'!$C$2:$C$1297 &gt;'5. Données salariales brutes'!E899)*('5. Données salariales brutes'!$C$2:$C$1297 &lt;'5. Données salariales brutes'!C899),"No matches"))</f>
        <v>AI-01, AR-02, CO-01, CT-FIN-01 ,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HP-04, HR-02, HS-HDO-09, IT-01, LS-01, LS-02, MT-02, NU-CHN-1, NU-HOS-1, OM-03, PE-02, PG-03, PR(S)-02, SC-7 (utilisation de matériel et métier spécialisés), SE-RES-1, SG-PAT-02, SG-SRE-02, SO-FLP-02, SO-MAO-02, SO-RAD-01, SR-W (Groupe salarial 8), SW-SCW-02, TI-05, UT-1, WP-03</v>
      </c>
    </row>
    <row r="900" spans="1:3" ht="240" x14ac:dyDescent="0.25">
      <c r="A900" s="61" t="str">
        <f>'5. Données salariales brutes'!A900</f>
        <v>GS-12</v>
      </c>
      <c r="B900" s="130" t="str" cm="1">
        <f t="array" ref="B900">_xlfn.TEXTJOIN(", ", TRUE, _xlfn._xlws.FILTER('5. Données salariales brutes'!$A$2:$A$1297, ('5. Données salariales brutes'!$C$2:$C$1297 &lt; '5. Données salariales brutes'!D900) * ('5. Données salariales brutes'!$C$2:$C$1297 &gt;= '5. Données salariales brutes'!C900) * ('5. Données salariales brutes'!$A$2:$A$1297 &lt;&gt; '5. Données salariales brutes'!A900), "No matches"))</f>
        <v>AG-02, AI-02,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LP-00, MA-03, ND-DIT-1, ND-HME-1, OM-04, PC-02, PE-03, PI-06-CGC, PR(S)-03, RO-05, SO-FLP-03, SO-MAO-04, SO-RAD-02, SO-RAD-03, SR-E (Groupe salarial 6), SR-E (Groupe salarial 7), SR-E (Groupe salarial 8), SW-SCW-03, TI-06, TI-05 Aviation, TI-05 Marine, WP-04</v>
      </c>
      <c r="C900" s="129" t="str" cm="1">
        <f t="array" ref="C900">_xlfn.TEXTJOIN(", ",TRUE,_xlfn._xlws.FILTER('5. Données salariales brutes'!$A$2:$A$1297,('5. Données salariales brutes'!$C$2:$C$1297 &gt;'5. Données salariales brutes'!E900)*('5. Données salariales brutes'!$C$2:$C$1297 &lt;'5. Données salariales brutes'!C900),"No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9), ED-EST-04 Ontario (EE 10), ED-EST-05 Ontario (EE 9), ED-EST-06 Ontario (EE 6), ED-EST-04 Manitoba (EE 8), ED-EST-05 Manitoba (EE 6), ED-EST-05 Manitoba (EE 7), ED-EST-06 Manitoba (EE 5), ED-EST-06 Manitoba (EE 6),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FR-1, GL-COI-13, GL-COI-14, GL-EIM-13, GL-MAM-14, GL-PCF-13, GL-PCF-14, GL-PIP-13, GL-PIP-14, GL-SMW-11, GL-SMW-12, GL-VHE-13, GS-11, GT-05, HP-05, HR-02, HS-HDO-10, HS-PHS-09, MT-02, NU-CHN-1, NU-HOS-1, PI-05-CGC, PO-IMA-03, PO-LES-TO-03, PO-LES-IM-03, PO-TCO-03, RO-04, SE-RES-1, SO-FLP-02, SO-MAO-03, SO-RAD-01, SR-E (Groupe salarial 4 MDO-5), SR-E (Groupe salarial 5), SR-W (Groupe salarial 11), SW-CHA-02, TR-02</v>
      </c>
    </row>
    <row r="901" spans="1:3" ht="210" x14ac:dyDescent="0.25">
      <c r="A901" s="61" t="str">
        <f>'5. Données salariales brutes'!A901</f>
        <v>GS-13</v>
      </c>
      <c r="B901" s="130" t="str" cm="1">
        <f t="array" ref="B901">_xlfn.TEXTJOIN(", ", TRUE, _xlfn._xlws.FILTER('5. Données salariales brutes'!$A$2:$A$1297, ('5. Données salariales brutes'!$C$2:$C$1297 &lt; '5. Données salariales brutes'!D901) * ('5. Données salariales brutes'!$C$2:$C$1297 &gt;= '5. Données salariales brutes'!C901) * ('5. Données salariales brutes'!$A$2:$A$1297 &lt;&gt; '5. Données salariales brutes'!A901), "No matches"))</f>
        <v>AS-05, CT-EAV-02 , CT-IAU-02, CX-2, DS-3, ED-EST-04 (EE 7), ED-EST-04 (EE 8), ED-EST-05 (EE 5), ED-EST-05 (EE 6), ED-EST-06 (EE 4), ED-EST-06 (EE 5), ED-EST-06 Québec (EE 12), ED-EST-06 Ontario (EE 8), ED-EST-06 Ontario (EE 9),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TI-05 Marine, VM-1, WP-04</v>
      </c>
      <c r="C901" s="129" t="str" cm="1">
        <f t="array" ref="C901">_xlfn.TEXTJOIN(", ",TRUE,_xlfn._xlws.FILTER('5. Données salariales brutes'!$A$2:$A$1297,('5. Données salariales brutes'!$C$2:$C$1297 &gt;'5. Données salariales brutes'!E901)*('5. Données salariales brutes'!$C$2:$C$1297 &lt;'5. Données salariales brutes'!C901),"No matches"))</f>
        <v>AG-02, AI-02, BI-02, CH-02, CX-1, DD-08, DD-09, EC-04, ED-EDS-02, ED-EST-03 (EE 8), ED-EST-03 (EE 9), ED-EST-04 (EE 6), ED-EST-05 (EE 4), ED-EST-06 (EE 3), ED-EST-05 Maritimes (EE 10), ED-EST-06 Maritimes (EE 9), ED-EST-06 Maritimes (EE 10), ED-EST-06 Québec (EE 10), ED-EST-06 Québec (EE 11), ED-EST-05 Ontario (EE 10), ED-EST-06 Ontario (EE 7), ED-EST-04 Manitoba (EE 9), ED-EST-04 Manitoba (EE 10),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PO-LES-TO-03, PO-LES-IM-03, PO-TCO-03, PR(S)-03, SO-FLP-03, SO-MAO-03, SO-MAO-04, SO-RAD-02, SR-E (Groupe salarial 5), SR-E (Groupe salarial 6), SW-SCW-03, TI-06, TI-05 Aviation, TR-02</v>
      </c>
    </row>
    <row r="902" spans="1:3" ht="180" x14ac:dyDescent="0.25">
      <c r="A902" s="61" t="str">
        <f>'5. Données salariales brutes'!A902</f>
        <v>GT-01</v>
      </c>
      <c r="B902" s="130" t="str" cm="1">
        <f t="array" ref="B902">_xlfn.TEXTJOIN(", ", TRUE, _xlfn._xlws.FILTER('5. Données salariales brutes'!$A$2:$A$1297, ('5. Données salariales brutes'!$C$2:$C$1297 &lt; '5. Données salariales brutes'!D902) * ('5. Données salariales brutes'!$C$2:$C$1297 &gt;= '5. Données salariales brutes'!C902) * ('5. Données salariales brutes'!$A$2:$A$1297 &lt;&gt; '5. Données salariales brutes'!A902), "No matches"))</f>
        <v>CM-05, CR-04, ED-EST-01 (EE 1), ED-EST-01 Maritimes (EE 8), ED-EST-02 Maritimes (EE 7), ED-EST-03 Maritimes (EE 4), ED-EST-03 Maritimes (EE 5), ED-EST-04 Maritimes (EE 1), ED-EST-01 Québec (EE 6), ED-EST-02 Québec (EE 5), ED-EST-03 Québec (EE 4), ED-EST-04 Québec (EE 2), ED-EST-01 Ontario (EE 6),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GL-MDO-4, GL-MOC-2, GL-MOC-3, GS-03, HS-HDO-02, LI-4, OE-MEO-5, SR-W (Groupe salarial 1), SR-W (Groupe salarial 9) APC-4, SR-W (Groupe salarial 9) APD-5, ST-SCY-3, TI-01</v>
      </c>
      <c r="C902" s="129" t="str" cm="1">
        <f t="array" ref="C902">_xlfn.TEXTJOIN(", ",TRUE,_xlfn._xlws.FILTER('5. Données salariales brutes'!$A$2:$A$1297,('5. Données salariales brutes'!$C$2:$C$1297 &gt;'5. Données salariales brutes'!E902)*('5. Données salariales brutes'!$C$2:$C$1297 &lt;'5. Données salariales brutes'!C902),"No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 ST-SCY-2</v>
      </c>
    </row>
    <row r="903" spans="1:3" ht="255" x14ac:dyDescent="0.25">
      <c r="A903" s="61" t="str">
        <f>'5. Données salariales brutes'!A903</f>
        <v>GT-02</v>
      </c>
      <c r="B903" s="130" t="str" cm="1">
        <f t="array" ref="B903">_xlfn.TEXTJOIN(", ", TRUE, _xlfn._xlws.FILTER('5. Données salariales brutes'!$A$2:$A$1297, ('5. Données salariales brutes'!$C$2:$C$1297 &lt; '5. Données salariales brutes'!D903) * ('5. Données salariales brutes'!$C$2:$C$1297 &gt;= '5. Données salariales brutes'!C903) * ('5. Données salariales brutes'!$A$2:$A$1297 &lt;&gt; '5. Données salariales brutes'!A903), "No matches"))</f>
        <v>AS-01, CM-06, CR-05, DA-CON-4, DA-PRO-5, DD-04, ED-EST-01 (EE 4), ED-EST-02 (EE 3) , ED-EST-03 (EE 1), ED-EST-03 Maritimes (EE 8), ED-EST-04 Maritimes (EE 4), ED-EST-05 Maritimes (EE 2), ED-EST-06 Maritimes (EE 1), ED-EST-01 Québec (EE 9), ED-EST-02 Québec (EE 8),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GL-MAM-6, GL-MAN-6, GL-MAN-7, GL-MDO-7, GL-MDO-8, GL-MOC-7, GL-MST-00, GL-MST-9, GL-PCF-00, GL-PRW-6, GL-PRW-7, GL-WOW-00, GS-05, HS-PHS-04, IS-01 , LI-6, MA-01, PG-01, PI-01-CGC, PM-01 , PY-05, SC-3 (service du pont et service de la chambre des machines), SC-STD-3, SC-3 (utilisation de matériel et métier spécialisés), SR-W (Groupe salarial 2), SR-W (Groupe salarial 9) APC-6, SR-W (Groupe salarial 9) APD-7</v>
      </c>
      <c r="C903" s="129" t="str" cm="1">
        <f t="array" ref="C903">_xlfn.TEXTJOIN(", ",TRUE,_xlfn._xlws.FILTER('5. Données salariales brutes'!$A$2:$A$1297,('5. Données salariales brutes'!$C$2:$C$1297 &gt;'5. Données salariales brutes'!E903)*('5. Données salariales brutes'!$C$2:$C$1297 &lt;'5. Données salariales brutes'!C903),"No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GL-MOC-6,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904" spans="1:3" ht="300" x14ac:dyDescent="0.25">
      <c r="A904" s="61" t="str">
        <f>'5. Données salariales brutes'!A904</f>
        <v>GT-03</v>
      </c>
      <c r="B904" s="130" t="str" cm="1">
        <f t="array" ref="B904">_xlfn.TEXTJOIN(", ", TRUE, _xlfn._xlws.FILTER('5. Données salariales brutes'!$A$2:$A$1297, ('5. Données salariales brutes'!$C$2:$C$1297 &lt; '5. Données salariales brutes'!D904) * ('5. Données salariales brutes'!$C$2:$C$1297 &gt;= '5. Données salariales brutes'!C904) * ('5. Données salariales brutes'!$A$2:$A$1297 &lt;&gt; '5. Données salariales brutes'!A904), "No matches"))</f>
        <v>AS-03, CM-07, CO-DEV/PER, CR-06, DA-CON-6, DA-PRO-6, DD-05, DS-1, ED-EST-01 (EE 6), ED-EST-02 (EE 5) , ED-EST-02 (EE 6) , ED-EST-03 (EE 3), ED-EST-04 (EE 1),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904" s="129" t="str" cm="1">
        <f t="array" ref="C904">_xlfn.TEXTJOIN(", ",TRUE,_xlfn._xlws.FILTER('5. Données salariales brutes'!$A$2:$A$1297,('5. Données salariales brutes'!$C$2:$C$1297 &gt;'5. Données salariales brutes'!E904)*('5. Données salariales brutes'!$C$2:$C$1297 &lt;'5. Données salariales brutes'!C904),"No matches"))</f>
        <v>AR-01, AS-02, DA-CON-5, DA-PRO-5, DD-04, EC-01, ED-EST-01 (EE 5), ED-EST-02 (EE 4), ED-EST-03 (EE 2), ED-EST-03 Maritimes (EE 9), ED-EST-04 Maritimes (EE 5), ED-EST-04 Maritimes (EE 6),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8),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905" spans="1:3" ht="285" x14ac:dyDescent="0.25">
      <c r="A905" s="61" t="str">
        <f>'5. Données salariales brutes'!A905</f>
        <v>GT-04</v>
      </c>
      <c r="B905" s="130" t="str" cm="1">
        <f t="array" ref="B905">_xlfn.TEXTJOIN(", ", TRUE, _xlfn._xlws.FILTER('5. Données salariales brutes'!$A$2:$A$1297, ('5. Données salariales brutes'!$C$2:$C$1297 &lt; '5. Données salariales brutes'!D905) * ('5. Données salariales brutes'!$C$2:$C$1297 &gt;= '5. Données salariales brutes'!C905) * ('5. Données salariales brutes'!$A$2:$A$1297 &lt;&gt; '5. Données salariales brutes'!A905),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ED-EST-06 Québec (EE 8), ED-EST-04 Ontario (EE 7), ED-EST-04 Ontario (EE 8), ED-EST-05 Ontario (EE 7), ED-EST-06 Ontario (EE 4),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905" s="129" t="str" cm="1">
        <f t="array" ref="C905">_xlfn.TEXTJOIN(", ",TRUE,_xlfn._xlws.FILTER('5. Données salariales brutes'!$A$2:$A$1297,('5. Données salariales brutes'!$C$2:$C$1297 &gt;'5. Données salariales brutes'!E905)*('5. Données salariales brutes'!$C$2:$C$1297 &lt;'5. Données salariales brutes'!C905),"No matches"))</f>
        <v>DD-06, EC-02,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row>
    <row r="906" spans="1:3" ht="255" x14ac:dyDescent="0.25">
      <c r="A906" s="61" t="str">
        <f>'5. Données salariales brutes'!A906</f>
        <v>GT-05</v>
      </c>
      <c r="B906" s="130" t="str" cm="1">
        <f t="array" ref="B906">_xlfn.TEXTJOIN(", ", TRUE, _xlfn._xlws.FILTER('5. Données salariales brutes'!$A$2:$A$1297, ('5. Données salariales brutes'!$C$2:$C$1297 &lt; '5. Données salariales brutes'!D906) * ('5. Données salariales brutes'!$C$2:$C$1297 &gt;= '5. Données salariales brutes'!C906) * ('5. Données salariales brutes'!$A$2:$A$1297 &lt;&gt; '5. Données salariales brutes'!A906), "No matches"))</f>
        <v>AG-02, AI-02, BI-02, CH-02, CX-1, DD-08, DD-09, EC-04, ED-EST-03 (EE 8), ED-EST-03 (EE 9), ED-EST-04 (EE 6), ED-EST-05 (EE 4), ED-EST-06 (EE 3), ED-EST-05 Maritimes (EE 10), ED-EST-06 Maritimes (EE 9), ED-EST-06 Québec (EE 10), ED-EST-06 Québec (EE 11), ED-EST-05 Ontario (EE 10), ED-EST-06 Ontario (EE 7), ED-EST-04 Manitoba (EE 9), ED-EST-05 Manitoba (EE 7), ED-EST-05 Manitoba (EE 8), ED-EST-06 Manitoba (EE 6),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PO-LES-TO-03, PO-LES-IM-03, PO-TCO-03, PR(S)-03, SO-FLP-03, SO-MAO-03, SO-MAO-04, SO-RAD-02, SR-E (Groupe salarial 5), SR-E (Groupe salarial 6), TI-06, TI-05 Aviation, TR-02</v>
      </c>
      <c r="C906" s="129" t="str" cm="1">
        <f t="array" ref="C906">_xlfn.TEXTJOIN(", ",TRUE,_xlfn._xlws.FILTER('5. Données salariales brutes'!$A$2:$A$1297,('5. Données salariales brutes'!$C$2:$C$1297 &gt;'5. Données salariales brutes'!E906)*('5. Données salariales brutes'!$C$2:$C$1297 &lt;'5. Données salariales brutes'!C906),"No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GL-SMW-12, GL-VHE-12, GL-VHE-13, GL-WOW-14, GS-10, GS-11, HP-04, HR-02, HS-HDO-09, HS-HDO-10, HS-PHS-09, LS-02, MT-02, NU-CHN-1, NU-HOS-1, PE-02, PI-05-CGC, PR(S)-02, RO-04, SE-RES-1, SG-PAT-02, SO-FLP-02, SO-MAO-02, SO-RAD-01, SR-E (Groupe salarial 4 MDO-5), SR-W (Groupe salarial 8), SR-W (Groupe salarial 11), SW-SCW-02, SW-CHA-02, TI-05, UT-1</v>
      </c>
    </row>
    <row r="907" spans="1:3" ht="195" x14ac:dyDescent="0.25">
      <c r="A907" s="61" t="str">
        <f>'5. Données salariales brutes'!A907</f>
        <v>GT-06</v>
      </c>
      <c r="B907" s="130" t="str" cm="1">
        <f t="array" ref="B907">_xlfn.TEXTJOIN(", ", TRUE, _xlfn._xlws.FILTER('5. Données salariales brutes'!$A$2:$A$1297, ('5. Données salariales brutes'!$C$2:$C$1297 &lt; '5. Données salariales brutes'!D907) * ('5. Données salariales brutes'!$C$2:$C$1297 &gt;= '5. Données salariales brutes'!C907) * ('5. Données salariales brutes'!$A$2:$A$1297 &lt;&gt; '5. Données salariales brutes'!A907), "No matches"))</f>
        <v>AR-03, CT-FIN-02 , CT-EAV-02 , CT-IAU-02, CX-3, DS-3, ED-EDS-03,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NU-CHN-2, NU-CHN-3, NU-HOS-2, NU-HOS-3, PE-04, PI-07-CGC, SG-PAT-03, SO-FLP-04, SO-MAO-05, SO-MAO-06, SR-E (Groupe salarial 11), SR-E (Groupe salarial 12), SW-SCW-02 Travailleurs du service social clinique, SW-CHA-03, TI-07</v>
      </c>
      <c r="C907" s="129" t="str" cm="1">
        <f t="array" ref="C907">_xlfn.TEXTJOIN(", ",TRUE,_xlfn._xlws.FILTER('5. Données salariales brutes'!$A$2:$A$1297,('5. Données salariales brutes'!$C$2:$C$1297 &gt;'5. Données salariales brutes'!E907)*('5. Données salariales brutes'!$C$2:$C$1297 &lt;'5. Données salariales brutes'!C907),"No matches"))</f>
        <v>AG-02, AI-02, AS-05, BI-02, CH-02, CX-2, DD-09, ED-EDS-02, ED-EST-04 (EE 7), ED-EST-04 (EE 8), ED-EST-05 (EE 5), ED-EST-06 (EE 4), ED-EST-06 Maritimes (EE 10), ED-EST-06 Québec (EE 11), ED-EST-06 Québec (EE 12), ED-EST-06 Ontario (EE 8), ED-EST-04 Manitoba (EE 10), ED-EST-05 Manitoba (EE 9), ED-EST-05 Manitoba (EE 10), ED-EST-06 Manitoba (EE 7), ED-EST-06 Manitoba (EE 8), ED-EST-05 Saskatchewan (EE 10), ED-EST-06 Saskatchewan (EE 9), ED-EST-06 Saskatchewan (EE 10),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908" spans="1:3" ht="60" x14ac:dyDescent="0.25">
      <c r="A908" s="61" t="str">
        <f>'5. Données salariales brutes'!A908</f>
        <v>GT-07</v>
      </c>
      <c r="B908" s="130" t="str" cm="1">
        <f t="array" ref="B908">_xlfn.TEXTJOIN(", ", TRUE, _xlfn._xlws.FILTER('5. Données salariales brutes'!$A$2:$A$1297, ('5. Données salariales brutes'!$C$2:$C$1297 &lt; '5. Données salariales brutes'!D908) * ('5. Données salariales brutes'!$C$2:$C$1297 &gt;= '5. Données salariales brutes'!C908) * ('5. Données salariales brutes'!$A$2:$A$1297 &lt;&gt; '5. Données salariales brutes'!A908), "No matches"))</f>
        <v>AI-04, AO-CAI-01, AR-04, AS-07, CO-02, ED-EDS-05, ED-EST-05 (EE 10), ED-EST-06 (EE 9), ED-EST-06 (EE 10), EL-08, EN-ENG-03, FR-5, FS-02, HP-09, IS-06 , IT-03, LP-01, MT-05, ND-HME-3, NU-CHN-5, NU-HOS-5, OP-3, PE-05, PG-05, PM-06 , PM-MCO-02, PS-3, PR(S)-05, SG-PAT-04, SG-SRE-05, SO-FLP-07, SO-MAO-08, SR-CPS1, TI-08, TI-07 Sécurité ferroviaire, TR-04</v>
      </c>
      <c r="C908" s="129" t="str" cm="1">
        <f t="array" ref="C908">_xlfn.TEXTJOIN(", ",TRUE,_xlfn._xlws.FILTER('5. Données salariales brutes'!$A$2:$A$1297,('5. Données salariales brutes'!$C$2:$C$1297 &gt;'5. Données salariales brutes'!E908)*('5. Données salariales brutes'!$C$2:$C$1297 &lt;'5. Données salariales brutes'!C908),"No matches"))</f>
        <v>AG-03, AS-06, BI-03, CH-03, CT-EAV-03 , CT-IAU-03, EC-05, ED-EDS-04, ED-EST-05 (EE 8), ED-EST-05 (EE 9), ED-EST-06 (EE 7), ED-EST-06 (EE 8), EG-07, EL-07, EN-SUR-02, FB-5, FO-02, FR-4, HP-08, HR-04, IS-05 , LS-04, MA-04, MT-04, ND-ADV-2, ND-DIT-3, NU-CHN-4, NU-HOS-4, OM-05, OP-2, PC-03, PH-01, RO-06, SG-SRE-04, SO-FLP-06, SO-MAO-07, SW-SCW-04, TI-06 Aviation, TI-06 Marine, VM-2, WP-05</v>
      </c>
    </row>
    <row r="909" spans="1:3" ht="60" x14ac:dyDescent="0.25">
      <c r="A909" s="61" t="str">
        <f>'5. Données salariales brutes'!A909</f>
        <v>GT-08</v>
      </c>
      <c r="B909" s="130" t="str" cm="1">
        <f t="array" ref="B909">_xlfn.TEXTJOIN(", ", TRUE, _xlfn._xlws.FILTER('5. Données salariales brutes'!$A$2:$A$1297, ('5. Données salariales brutes'!$C$2:$C$1297 &lt; '5. Données salariales brutes'!D909) * ('5. Données salariales brutes'!$C$2:$C$1297 &gt;= '5. Données salariales brutes'!C909) * ('5. Données salariales brutes'!$A$2:$A$1297 &lt;&gt; '5. Données salariales brutes'!A909), "No matches"))</f>
        <v>AI-07, AO-CAI-02, AO-HPS-01, AR-05, CO-03, DE-01, DS-4, EL-09, FB-7, FO-04, FS-03, IT-04, LS-05, MT-06, NU-CHN-7, NU-HOS-7, PC-04, PE-06, PS-4, SE-RES-3, SG-PAT-07, SG-SRE-07, SO-INS-01, SO-MAO-10, TI-08 Marine, TR-05, UT-3, VM-4</v>
      </c>
      <c r="C909" s="129" t="str" cm="1">
        <f t="array" ref="C909">_xlfn.TEXTJOIN(", ",TRUE,_xlfn._xlws.FILTER('5. Données salariales brutes'!$A$2:$A$1297,('5. Données salariales brutes'!$C$2:$C$1297 &gt;'5. Données salariales brutes'!E909)*('5. Données salariales brutes'!$C$2:$C$1297 &lt;'5. Données salariales brutes'!C909),"No matches"))</f>
        <v>AG-04, AI-05, AI-06, AS-08, BI-04, CH-04, CT-FIN-03 , CT-EAV-04 , CT-IAU-04, EC-06, EG-08, EN-ENG-04, EN-SUR-03, FO-03, FR-6, HR-05, MA-05, ND-ADV-3, ND-DIT-4, ND-HME-4, NU-CHN-6, NU-HOS-6, PG-06, PH-02, PM-07, PM-MCO-03, SE-RES-2, SG-PAT-05, SG-SRE-06, SO-MAO-09, SW-SCW-05, TI-07 Aviation, TI-07 Marine, TI-08 Sécurité ferroviaire, VM-3, WP-06</v>
      </c>
    </row>
    <row r="910" spans="1:3" ht="270" x14ac:dyDescent="0.25">
      <c r="A910" s="61" t="str">
        <f>'5. Données salariales brutes'!A910</f>
        <v>HP-01</v>
      </c>
      <c r="B910" s="130" t="str" cm="1">
        <f t="array" ref="B910">_xlfn.TEXTJOIN(", ", TRUE, _xlfn._xlws.FILTER('5. Données salariales brutes'!$A$2:$A$1297, ('5. Données salariales brutes'!$C$2:$C$1297 &lt; '5. Données salariales brutes'!D910) * ('5. Données salariales brutes'!$C$2:$C$1297 &gt;= '5. Données salariales brutes'!C910) * ('5. Données salariales brutes'!$A$2:$A$1297 &lt;&gt; '5. Données salariales brutes'!A910),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HS-HDO-04, HS-PHS-04, IS-01 , LI-6, MA-01, OM-01, PG-01, PI-01-CGC, PM-01 , PY-05, SC-3 (service du pont et service de la chambre des machines), SC-STD-3, SC-3 (utilisation de matériel et métier spécialisés), SR-W (Groupe salarial 2), SR-W (Groupe salarial 9) APC-6, SR-W (Groupe salarial 9) APD-7</v>
      </c>
      <c r="C910" s="129" t="str" cm="1">
        <f t="array" ref="C910">_xlfn.TEXTJOIN(", ",TRUE,_xlfn._xlws.FILTER('5. Données salariales brutes'!$A$2:$A$1297,('5. Données salariales brutes'!$C$2:$C$1297 &gt;'5. Données salariales brutes'!E910)*('5. Données salariales brutes'!$C$2:$C$1297 &lt;'5. Données salariales brutes'!C910),"No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911" spans="1:3" ht="300" x14ac:dyDescent="0.25">
      <c r="A911" s="61" t="str">
        <f>'5. Données salariales brutes'!A911</f>
        <v>HP-02</v>
      </c>
      <c r="B911" s="130" t="str" cm="1">
        <f t="array" ref="B911">_xlfn.TEXTJOIN(", ", TRUE, _xlfn._xlws.FILTER('5. Données salariales brutes'!$A$2:$A$1297, ('5. Données salariales brutes'!$C$2:$C$1297 &lt; '5. Données salariales brutes'!D911) * ('5. Données salariales brutes'!$C$2:$C$1297 &gt;= '5. Données salariales brutes'!C911) * ('5. Données salariales brutes'!$A$2:$A$1297 &lt;&gt; '5. Données salariales brutes'!A911),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911" s="129" t="str" cm="1">
        <f t="array" ref="C911">_xlfn.TEXTJOIN(", ",TRUE,_xlfn._xlws.FILTER('5. Données salariales brutes'!$A$2:$A$1297,('5. Données salariales brutes'!$C$2:$C$1297 &gt;'5. Données salariales brutes'!E911)*('5. Données salariales brutes'!$C$2:$C$1297 &lt;'5. Données salariales brutes'!C911),"No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912" spans="1:3" ht="315" x14ac:dyDescent="0.25">
      <c r="A912" s="61" t="str">
        <f>'5. Données salariales brutes'!A912</f>
        <v>HP-03</v>
      </c>
      <c r="B912" s="130" t="str" cm="1">
        <f t="array" ref="B912">_xlfn.TEXTJOIN(", ", TRUE, _xlfn._xlws.FILTER('5. Données salariales brutes'!$A$2:$A$1297, ('5. Données salariales brutes'!$C$2:$C$1297 &lt; '5. Données salariales brutes'!D912) * ('5. Données salariales brutes'!$C$2:$C$1297 &gt;= '5. Données salariales brutes'!C912) * ('5. Données salariales brutes'!$A$2:$A$1297 &lt;&gt; '5. Données salariales brutes'!A912),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HR-01, HS-HDO-08, MA-02, PS-1, SC-5 (utilisation de matériel et métier spécialisés), SG-PAT-01, SO-MAO-01, SR-E (Groupe salarial 2 ELE-2), SR-W (Groupe salarial 4), SR-W (Groupe salarial 5), SR-W (Groupe salarial 6), SR-W (Groupe salarial 9) APC-8, SR-W (Groupe salarial 9) APD-10, SW-SCW-01, SW-CHA-01</v>
      </c>
      <c r="C912" s="129" t="str" cm="1">
        <f t="array" ref="C912">_xlfn.TEXTJOIN(", ",TRUE,_xlfn._xlws.FILTER('5. Données salariales brutes'!$A$2:$A$1297,('5. Données salariales brutes'!$C$2:$C$1297 &gt;'5. Données salariales brutes'!E912)*('5. Données salariales brutes'!$C$2:$C$1297 &lt;'5. Données salariales brutes'!C912),"No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TI-04, WP-02</v>
      </c>
    </row>
    <row r="913" spans="1:3" ht="300" x14ac:dyDescent="0.25">
      <c r="A913" s="61" t="str">
        <f>'5. Données salariales brutes'!A913</f>
        <v>HP-04</v>
      </c>
      <c r="B913" s="130" t="str" cm="1">
        <f t="array" ref="B913">_xlfn.TEXTJOIN(", ", TRUE, _xlfn._xlws.FILTER('5. Données salariales brutes'!$A$2:$A$1297, ('5. Données salariales brutes'!$C$2:$C$1297 &lt; '5. Données salariales brutes'!D913) * ('5. Données salariales brutes'!$C$2:$C$1297 &gt;= '5. Données salariales brutes'!C913) * ('5. Données salariales brutes'!$A$2:$A$1297 &lt;&gt; '5. Données salariales brutes'!A913),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GS-10, GS-11, HR-02, HS-HDO-09, HS-HDO-10, HS-PHS-09, LS-02, MT-02, NU-CHN-1, NU-HOS-1, PI-05-CGC, RO-04, SE-RES-1, SG-PAT-02, SO-FLP-02, SO-MAO-02, SO-RAD-01, SR-E (Groupe salarial 4 MDO-5), SR-W (Groupe salarial 8), SR-W (Groupe salarial 11), SW-SCW-02, SW-CHA-02, UT-1</v>
      </c>
      <c r="C913" s="129" t="str" cm="1">
        <f t="array" ref="C913">_xlfn.TEXTJOIN(", ",TRUE,_xlfn._xlws.FILTER('5. Données salariales brutes'!$A$2:$A$1297,('5. Données salariales brutes'!$C$2:$C$1297 &gt;'5. Données salariales brutes'!E913)*('5. Données salariales brutes'!$C$2:$C$1297 &lt;'5. Données salariales brutes'!C913),"No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ED-EST-06 Manitoba (EE 4), ED-EST-04 Saskatchewan (EE 7), ED-EST-05 Saskatchewan (EE 5), ED-EST-05 Saskatchewan (EE 6), ED-EST-06 Saskatchewan (EE 4), ED-EST-06 Saskatchewan (EE 5), ED-EST-04 Alberta (EE 7),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EG-04, EL-04, FB-2, GL-AIM-13, GL-AIM-14, GL-AMW-14, GL-COI-11, GL-COI-12, GL-EIM-10, GL-EIM-11, GL-GHW-12, GL-INM-14, GL-MAM-12, GL-MAM-13, GL-MAN-12, GL-MAN-13, GL-MDO-14, GL-MOC-13, GL-MOC-14, GL-PCF-10, GL-PCF-11, GL-PIP-11, GL-PIP-12, GL-PRW-12, GL-PRW-13, GL-SMW-9, GL-SMW-10, GL-VHE-10, GL-VHE-11, GL-WOW-12, GL-WOW-13, GS-09, GT-04,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914" spans="1:3" ht="255" x14ac:dyDescent="0.25">
      <c r="A914" s="61" t="str">
        <f>'5. Données salariales brutes'!A914</f>
        <v>HP-05</v>
      </c>
      <c r="B914" s="130" t="str" cm="1">
        <f t="array" ref="B914">_xlfn.TEXTJOIN(", ", TRUE, _xlfn._xlws.FILTER('5. Données salariales brutes'!$A$2:$A$1297, ('5. Données salariales brutes'!$C$2:$C$1297 &lt; '5. Données salariales brutes'!D914) * ('5. Données salariales brutes'!$C$2:$C$1297 &gt;= '5. Données salariales brutes'!C914) * ('5. Données salariales brutes'!$A$2:$A$1297 &lt;&gt; '5. Données salariales brutes'!A914), "No matches"))</f>
        <v>AG-02, AI-02, BI-02, CH-02, CX-1, DD-09,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HP-06, HS-PHS-10, LP-00, MA-03, ND-DIT-1, ND-HME-1, OM-04, PC-02, PE-03, PR(S)-03, SO-FLP-03, SO-MAO-04, SO-RAD-02, SO-RAD-03, SR-E (Groupe salarial 5), SR-E (Groupe salarial 6), SR-E (Groupe salarial 7), SR-E (Groupe salarial 8), SW-SCW-03, TI-06, TI-05 Aviation, TI-05 Marine</v>
      </c>
      <c r="C914" s="129" t="str" cm="1">
        <f t="array" ref="C914">_xlfn.TEXTJOIN(", ",TRUE,_xlfn._xlws.FILTER('5. Données salariales brutes'!$A$2:$A$1297,('5. Données salariales brutes'!$C$2:$C$1297 &gt;'5. Données salariales brutes'!E914)*('5. Données salariales brutes'!$C$2:$C$1297 &lt;'5. Données salariales brutes'!C914),"No matches"))</f>
        <v>AR-02, CO-01, CT-FIN-01 , CT-EAV-01 , CT-IAU-01 , DD-08, EC-04,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7),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TR-02, UT-1</v>
      </c>
    </row>
    <row r="915" spans="1:3" ht="195" x14ac:dyDescent="0.25">
      <c r="A915" s="61" t="str">
        <f>'5. Données salariales brutes'!A915</f>
        <v>HP-06</v>
      </c>
      <c r="B915" s="130" t="str" cm="1">
        <f t="array" ref="B915">_xlfn.TEXTJOIN(", ", TRUE, _xlfn._xlws.FILTER('5. Données salariales brutes'!$A$2:$A$1297, ('5. Données salariales brutes'!$C$2:$C$1297 &lt; '5. Données salariales brutes'!D915) * ('5. Données salariales brutes'!$C$2:$C$1297 &gt;= '5. Données salariales brutes'!C915) * ('5. Données salariales brutes'!$A$2:$A$1297 &lt;&gt; '5. Données salariales brutes'!A915),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HR-03, IS-04 , IT-02, LS-03, ND-ADV-1, NU-CHN-2, NU-CHN-3, NU-HOS-2, NU-HOS-3, PG-04, PI-06-CGC, PM-05 , PM-MCO-01, PO-LES-TO-04, PO-TCO-04, PS-2, RO-05, SG-PAT-03, SG-SRE-03, SO-FLP-04, SO-MAO-05, SR-E (Groupe salarial 8), SR-E (Groupe salarial 9), SR-E (Groupe salarial 10), SR-E (Groupe salarial 11), SR-E (Groupe salarial 12), SR-W (Groupe salarial 12), SW-SCW-01 Travailleurs du service social clinique, SW-SCW-02 Travailleurs du service social clinique, SW-CHA-03, TI-05 Marine, VM-1, WP-04</v>
      </c>
      <c r="C915" s="129" t="str" cm="1">
        <f t="array" ref="C915">_xlfn.TEXTJOIN(", ",TRUE,_xlfn._xlws.FILTER('5. Données salariales brutes'!$A$2:$A$1297,('5. Données salariales brutes'!$C$2:$C$1297 &gt;'5. Données salariales brutes'!E915)*('5. Données salariales brutes'!$C$2:$C$1297 &lt;'5. Données salariales brutes'!C915),"No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HS-PHS-10, LP-00, MA-03, ND-DIT-1, ND-HME-1, OM-04, PC-02, PE-03, PR(S)-03, SO-FLP-03, SO-MAO-04, SO-RAD-02, SO-RAD-03, SR-E (Groupe salarial 5), SR-E (Groupe salarial 6), SR-E (Groupe salarial 7), SW-SCW-03, TI-06, TI-05 Aviation, TR-02</v>
      </c>
    </row>
    <row r="916" spans="1:3" ht="120" x14ac:dyDescent="0.25">
      <c r="A916" s="61" t="str">
        <f>'5. Données salariales brutes'!A916</f>
        <v>HP-07</v>
      </c>
      <c r="B916" s="130" t="str" cm="1">
        <f t="array" ref="B916">_xlfn.TEXTJOIN(", ", TRUE, _xlfn._xlws.FILTER('5. Données salariales brutes'!$A$2:$A$1297, ('5. Données salariales brutes'!$C$2:$C$1297 &lt; '5. Données salariales brutes'!D916) * ('5. Données salariales brutes'!$C$2:$C$1297 &gt;= '5. Données salariales brutes'!C916) * ('5. Données salariales brutes'!$A$2:$A$1297 &lt;&gt; '5. Données salariales brutes'!A916), "No matches"))</f>
        <v>AI-03, AS-06, EC-05, ED-EDS-04, ED-EST-04 (EE 10), ED-EST-05 (EE 8), ED-EST-06 (EE 7), ED-EST-06 Colombie-Britannique (EE 11), FB-5, FO-02, FR-4, IS-05 , LS-04, MA-04, MT-03, MT-04, ND-DIT-3, NU-CHN-4, NU-HOS-4, OM-05, OP-1, PE-04, PI-07-CGC, PR(S)-04, RO-06, SG-SRE-04, SO-FLP-05, SO-MAO-06, SO-MAO-07, SW-SCW-03 Travailleurs du service social clinique, TI-06 Aviation, TI-06 Sécurité ferroviaire, TR-03, UT-2, WP-05</v>
      </c>
      <c r="C916" s="129" t="str" cm="1">
        <f t="array" ref="C916">_xlfn.TEXTJOIN(", ",TRUE,_xlfn._xlws.FILTER('5. Données salariales brutes'!$A$2:$A$1297,('5. Données salariales brutes'!$C$2:$C$1297 &gt;'5. Données salariales brutes'!E916)*('5. Données salariales brutes'!$C$2:$C$1297 &lt;'5. Données salariales brutes'!C916),"No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LS-03, ND-DIT-2, ND-HME-2, NU-CHN-2, NU-CHN-3, NU-HOS-2, NU-HOS-3, PG-04, SG-PAT-03, SG-SRE-03, SO-FLP-04, SO-MAO-05, SR-E (Groupe salarial 10), SR-E (Groupe salarial 11), SR-E (Groupe salarial 12), SR-W (Groupe salarial 12), SW-SCW-02 Travailleurs du service social clinique, SW-CHA-03, TI-07</v>
      </c>
    </row>
    <row r="917" spans="1:3" ht="60" x14ac:dyDescent="0.25">
      <c r="A917" s="61" t="str">
        <f>'5. Données salariales brutes'!A917</f>
        <v>HP-08</v>
      </c>
      <c r="B917" s="130" t="str" cm="1">
        <f t="array" ref="B917">_xlfn.TEXTJOIN(", ", TRUE, _xlfn._xlws.FILTER('5. Données salariales brutes'!$A$2:$A$1297, ('5. Données salariales brutes'!$C$2:$C$1297 &lt; '5. Données salariales brutes'!D917) * ('5. Données salariales brutes'!$C$2:$C$1297 &gt;= '5. Données salariales brutes'!C917) * ('5. Données salariales brutes'!$A$2:$A$1297 &lt;&gt; '5. Données salariales brutes'!A917), "No matches"))</f>
        <v>AG-03, AO-CAI-01, AR-04, BI-03, CH-03, ED-EDS-05, ED-EST-05 (EE 10), ED-EST-06 (EE 8), ED-EST-06 (EE 9), EL-07, EN-ENG-03, EN-SUR-02, FR-5, GT-07, HR-04, IT-03, MT-05, ND-HME-3, NU-CHN-5, NU-HOS-5, OP-2, PC-03, PE-05, PG-05, PH-01, PS-3, PR(S)-05, SG-PAT-04, SO-FLP-06, SO-MAO-08, SR-CPS1, SW-SCW-04, TI-08, TI-06 Marine, TI-07 Sécurité ferroviaire, TR-04, VM-2</v>
      </c>
      <c r="C917" s="129" t="str" cm="1">
        <f t="array" ref="C917">_xlfn.TEXTJOIN(", ",TRUE,_xlfn._xlws.FILTER('5. Données salariales brutes'!$A$2:$A$1297,('5. Données salariales brutes'!$C$2:$C$1297 &gt;'5. Données salariales brutes'!E917)*('5. Données salariales brutes'!$C$2:$C$1297 &lt;'5. Données salariales brutes'!C917),"No matches"))</f>
        <v>AI-03, AS-06, CT-EAV-03 , CT-IAU-03, EC-05, ED-EDS-04, ED-EST-04 (EE 10), ED-EST-05 (EE 8), ED-EST-05 (EE 9), ED-EST-06 (EE 7), EG-07, FB-5, FO-02, FR-4, IS-05 , LS-04, MA-04, MT-03, MT-04, ND-ADV-2, ND-DIT-3, NU-CHN-4, NU-HOS-4, OM-05, PR(S)-04, RO-06, SG-SRE-04, SO-FLP-05, SO-MAO-07, TI-06 Aviation, TI-06 Sécurité ferroviaire, TR-03, UT-2, WP-05</v>
      </c>
    </row>
    <row r="918" spans="1:3" ht="60" x14ac:dyDescent="0.25">
      <c r="A918" s="61" t="str">
        <f>'5. Données salariales brutes'!A918</f>
        <v>HP-09</v>
      </c>
      <c r="B918" s="130" t="str" cm="1">
        <f t="array" ref="B918">_xlfn.TEXTJOIN(", ", TRUE, _xlfn._xlws.FILTER('5. Données salariales brutes'!$A$2:$A$1297, ('5. Données salariales brutes'!$C$2:$C$1297 &lt; '5. Données salariales brutes'!D918) * ('5. Données salariales brutes'!$C$2:$C$1297 &gt;= '5. Données salariales brutes'!C918) * ('5. Données salariales brutes'!$A$2:$A$1297 &lt;&gt; '5. Données salariales brutes'!A918), "No matches"))</f>
        <v>AI-05, AS-07, CT-FIN-03 , CT-EAV-04 , CT-IAU-04, EC-06, ED-EST-06 (EE 10), EG-08, EL-08, EN-SUR-03, FB-6, FO-03, FR-6, FS-02, HR-05, IS-06 , MA-05, ND-ADV-3, ND-DIT-4, ND-HME-4, NU-CHN-6, NU-HOS-6, PG-06, PH-02, PM-06 , PM-MCO-02, SE-RES-2, SG-SRE-06, SO-FLP-07, SO-MAO-09, SW-SCW-05, TI-07 Aviation, TI-07 Marine, VM-3, WP-06</v>
      </c>
      <c r="C918" s="129" t="str" cm="1">
        <f t="array" ref="C918">_xlfn.TEXTJOIN(", ",TRUE,_xlfn._xlws.FILTER('5. Données salariales brutes'!$A$2:$A$1297,('5. Données salariales brutes'!$C$2:$C$1297 &gt;'5. Données salariales brutes'!E918)*('5. Données salariales brutes'!$C$2:$C$1297 &lt;'5. Données salariales brutes'!C918),"No matches"))</f>
        <v>AI-04, AO-CAI-01, AR-04, CO-02, ED-EDS-05, ED-EST-05 (EE 10), ED-EST-06 (EE 9), EN-ENG-03, EN-SUR-02, FR-5, GT-07, HR-04, IT-03, LP-01, MT-05, ND-HME-3, NU-CHN-5, NU-HOS-5, OP-3, PE-05, PG-05, PH-01, PS-3, PR(S)-05, SG-PAT-04, SG-SRE-05, SO-FLP-06, SO-MAO-08, SR-CPS1, SW-SCW-04, TI-08, TI-07 Sécurité ferroviaire, TR-04, VM-2</v>
      </c>
    </row>
    <row r="919" spans="1:3" ht="315" x14ac:dyDescent="0.25">
      <c r="A919" s="61" t="str">
        <f>'5. Données salariales brutes'!A919</f>
        <v>HR-01</v>
      </c>
      <c r="B919" s="130" t="str" cm="1">
        <f t="array" ref="B919">_xlfn.TEXTJOIN(", ", TRUE, _xlfn._xlws.FILTER('5. Données salariales brutes'!$A$2:$A$1297, ('5. Données salariales brutes'!$C$2:$C$1297 &lt; '5. Données salariales brutes'!D919) * ('5. Données salariales brutes'!$C$2:$C$1297 &gt;= '5. Données salariales brutes'!C919) * ('5. Données salariales brutes'!$A$2:$A$1297 &lt;&gt; '5. Données salariales brutes'!A919), "No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5), ED-EST-06 Alberta (EE 3), ED-EST-06 Alberta (EE 4), ED-EST-03 Colombie-Britannique (EE 8), ED-EST-04 Colombie-Britannique (EE 6), ED-EST-04 Colombie-Britannique (EE 7), ED-EST-05 Colombie-Britannique (EE 4), ED-EST-05 Colombie-Britannique (EE 5), ED-EST-06 Colombie-Britannique (EE 3), ED-LAT-02 (EE 10), ED-LAT-03 (EE 8), ED-LAT-03 (EE 9), ED-LAT-04 (EE 6), ED-LAT-04 (EE 7), EG-03, EL-03, EU-LAI-1, FB-1, GL-AIM-12, GL-AIM-13, GL-AMW-12, GL-AMW-13, GL-COI-10, GL-EIM-10, GL-ELE -14, GL-GHW-10, GL-GHW-11, GL-GHW-12, GL-INM-13, GL-INM-14, GL-MAM-11, GL-MAN-11, GL-MAN-12, GL-MDO-12, GL-MDO-13, GL-MOC-12, GL-MST-14, GL-PCF-9, GL-PCF-10, GL-PIP-10, GL-PRW-11, GL-PRW-12, GL-SMW-8, GL-SMW-9, GL-VHE-9, GL-VHE-10, GL-WOW-11, GL-WOW-12, GS-09, GT-04, HS-HDO-08, LI-9, MA-02, PI-04-CGC, PS-1, SC-5 (utilisation de matériel et métier spécialisés), SC-6 (utilisation de matériel et métier spécialisés), SO-MAO-01, SR-E (Groupe salarial 3 MDO-4), SR-W (Groupe salarial 4), SR-W (Groupe salarial 5), SR-W (Groupe salarial 6), SW-SCW-01, SW-CHA-01</v>
      </c>
      <c r="C919" s="129" t="str" cm="1">
        <f t="array" ref="C919">_xlfn.TEXTJOIN(", ",TRUE,_xlfn._xlws.FILTER('5. Données salariales brutes'!$A$2:$A$1297,('5. Données salariales brutes'!$C$2:$C$1297 &gt;'5. Données salariales brutes'!E919)*('5. Données salariales brutes'!$C$2:$C$1297 &lt;'5. Données salariales brutes'!C919),"No matches"))</f>
        <v>AS-03, CR-06, DA-PRO-6, DD-05, DS-1, EC-02, ED-EST-01 (EE 6), ED-EST-01 (EE 7) , ED-EST-02 (EE 5) , ED-EST-02 (EE 6) , ED-EST-03 (EE 3), ED-EST-03 (EE 4), ED-EST-04 (EE 1), ED-EST-04 Maritimes (EE 7), ED-EST-05 Maritimes (EE 4), ED-EST-05 Maritimes (EE 5), ED-EST-06 Maritimes (EE 3), ED-EST-06 Maritimes (EE 4), ED-EST-02 Québec (EE 11),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4), ED-EST-04 Saskatchewan (EE 5), ED-EST-05 Saskatchewan (EE 3), ED-EST-06 Saskatchewan (EE 1), ED-EST-06 Saskatchewan (EE 2), ED-EST-03 Alberta (EE 8), ED-EST-04 Alberta (EE 4), ED-EST-04 Alberta (EE 5), ED-EST-05 Alberta (EE 3), ED-EST-05 Alberta (EE 4), ED-EST-06 Alberta (EE 2), ED-EST-03 Colombie-Britannique(EE 6), ED-EST-03 Colombie-Britannique (EE 7), ED-EST-04 Colombie-Britannique (EE 5), ED-EST-05 Colombie-Britannique (EE 3), ED-EST-06 Colombie-Britannique (EE 2), ED-LAT-01 (EE 11), ED-LAT-01 (EE 12), ED-LAT-02 (EE 8), ED-LAT-02 (EE 9), ED-LAT-03 (EE 6), ED-LAT-03 (EE 7), ED-LAT-04 (EE 5), FR - Recruitment, GL-AIM-10, GL-AIM-11, GL-AMW-11, GL-COI-00, GL-COI-9, GL-EIM-00, GL-EIM-9, GL-ELE -12, GL-ELE -13, GL-GHW-8, GL-INM-11, GL-INM-12, GL-MAM-9, GL-MAM-10, GL-MAN-9, GL-MAN-10, GL-MDO-11, GL-MOC-10, GL-MOC-11, GL-MST-12, GL-MST-13, GL-PCF-8, GL-PIP-9, GL-PRW-9, GL-PRW-10, GL-SMW-00, GL-VHE-8, GL-WOW-9, GL-WOW-10, GS-08, HP-03,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920" spans="1:3" ht="285" x14ac:dyDescent="0.25">
      <c r="A920" s="61" t="str">
        <f>'5. Données salariales brutes'!A920</f>
        <v>HR-02</v>
      </c>
      <c r="B920" s="130" t="str" cm="1">
        <f t="array" ref="B920">_xlfn.TEXTJOIN(", ", TRUE, _xlfn._xlws.FILTER('5. Données salariales brutes'!$A$2:$A$1297, ('5. Données salariales brutes'!$C$2:$C$1297 &lt; '5. Données salariales brutes'!D920) * ('5. Données salariales brutes'!$C$2:$C$1297 &gt;= '5. Données salariales brutes'!C920) * ('5. Données salariales brutes'!$A$2:$A$1297 &lt;&gt; '5. Données salariales brutes'!A920), "No matches"))</f>
        <v>AR-02, CT-FIN-01 , CX-1, DD-08, EC-04, ED-EST-03 (EE 8), ED-EST-04 (EE 5), ED-EST-04 (EE 6), ED-EST-05 (EE 4), ED-EST-06 (EE 2), ED-EST-05 Maritimes (EE 9), ED-EST-05 Maritimes (EE 10), ED-EST-06 Maritimes (EE 8), ED-EST-06 Maritimes (EE 9), ED-EST-05 Québec (EE 12), ED-EST-06 Québec (EE 9), ED-EST-06 Québec (EE 10), ED-EST-04 Ontario (EE 10), ED-EST-05 Ontario (EE 9), ED-EST-05 Ontario (EE 10), ED-EST-06 Ontario (EE 6), ED-EST-04 Manitoba (EE 8), ED-EST-04 Manitoba (EE 9), ED-EST-05 Manitoba (EE 7), ED-EST-06 Manitoba (EE 5), ED-EST-06 Manitoba (EE 6), ED-EST-04 Saskatchewan (EE 9),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EN-ENG-02, FR-1, GL-COI-14, GL-EIM-13, GL-EIM-14, GL-PCF-13, GL-PCF-14, GL-PIP-14, GL-SMW-12, GL-VHE-13, GL-VHE-14, GS-11, GS-12, GT-05, HP-05, HS-HDO-10, HS-PHS-09, MA-03, MT-02, NU-CHN-1, NU-HOS-1, PI-05-CGC, PO-IMA-03, PO-LES-TO-03, PO-LES-IM-03, PO-TCO-03, RO-04, SO-FLP-02, SO-MAO-03, SO-RAD-02, SR-E (Groupe salarial 4 MDO-5), SR-E (Groupe salarial 5), SR-W (Groupe salarial 11), SW-CHA-02, TI-05 Aviation, TR-02</v>
      </c>
      <c r="C920" s="129" t="str" cm="1">
        <f t="array" ref="C920">_xlfn.TEXTJOIN(", ",TRUE,_xlfn._xlws.FILTER('5. Données salariales brutes'!$A$2:$A$1297,('5. Données salariales brutes'!$C$2:$C$1297 &gt;'5. Données salariales brutes'!E920)*('5. Données salariales brutes'!$C$2:$C$1297 &lt;'5. Données salariales brutes'!C920),"No matches"))</f>
        <v>AI-01, CO-01, CT-EAV-01 , CT-IAU-01 , DA-CON-8, DA-PRO-7, DD-07, DS-2, EC-03, ED-EDS-01, ED-EST-02 (EE 9), ED-EST-03 (EE 6), ED-EST-03 (EE 7), ED-EST-04 (EE 4), ED-EST-05 (EE 2), ED-EST-05 (EE 3), ED-EST-06 (EE 1), ED-EST-05 Maritimes (EE 8),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ED-EST-03 Colombie-Britannique (EE 9),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PO-TCO-02, PR(S)-02, RO-03, SC-7 (utilisation de matériel et métier spécialisés), SE-RES-1, SG-PAT-02, SG-SRE-02, SO-MAO-02, SO-RAD-01, SR-E (APA), SR-E (APB), SR-W (Groupe salarial 7), SR-W (Groupe salarial 8), SW-SCW-02, TI-05, UT-1, WP-03</v>
      </c>
    </row>
    <row r="921" spans="1:3" ht="210" x14ac:dyDescent="0.25">
      <c r="A921" s="61" t="str">
        <f>'5. Données salariales brutes'!A921</f>
        <v>HR-03</v>
      </c>
      <c r="B921" s="130" t="str" cm="1">
        <f t="array" ref="B921">_xlfn.TEXTJOIN(", ", TRUE, _xlfn._xlws.FILTER('5. Données salariales brutes'!$A$2:$A$1297, ('5. Données salariales brutes'!$C$2:$C$1297 &lt; '5. Données salariales brutes'!D921) * ('5. Données salariales brutes'!$C$2:$C$1297 &gt;= '5. Données salariales brutes'!C921) * ('5. Données salariales brutes'!$A$2:$A$1297 &lt;&gt; '5. Données salariales brutes'!A921), "No matches"))</f>
        <v>AS-05, CT-EAV-02 , CT-IAU-02, DS-3, ED-EDS-03, ED-EST-04 (EE 8),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IS-04 ,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921" s="129" t="str" cm="1">
        <f t="array" ref="C921">_xlfn.TEXTJOIN(", ",TRUE,_xlfn._xlws.FILTER('5. Données salariales brutes'!$A$2:$A$1297,('5. Données salariales brutes'!$C$2:$C$1297 &gt;'5. Données salariales brutes'!E921)*('5. Données salariales brutes'!$C$2:$C$1297 &lt;'5. Données salariales brutes'!C921),"No matches"))</f>
        <v>AG-02, AI-02, BI-02, CH-02, CX-2, DD-09, ED-EDS-02, ED-EST-03 (EE 9), ED-EST-04 (EE 6), ED-EST-04 (EE 7), ED-EST-05 (EE 4),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5), SR-E (Groupe salarial 6), SR-E (Groupe salarial 7), SR-E (Groupe salarial 8), SW-SCW-03, TI-06, TI-05 Aviation, TI-05 Marine, WP-04</v>
      </c>
    </row>
    <row r="922" spans="1:3" ht="60" x14ac:dyDescent="0.25">
      <c r="A922" s="61" t="str">
        <f>'5. Données salariales brutes'!A922</f>
        <v>HR-04</v>
      </c>
      <c r="B922" s="130" t="str" cm="1">
        <f t="array" ref="B922">_xlfn.TEXTJOIN(", ", TRUE, _xlfn._xlws.FILTER('5. Données salariales brutes'!$A$2:$A$1297, ('5. Données salariales brutes'!$C$2:$C$1297 &lt; '5. Données salariales brutes'!D922) * ('5. Données salariales brutes'!$C$2:$C$1297 &gt;= '5. Données salariales brutes'!C922) * ('5. Données salariales brutes'!$A$2:$A$1297 &lt;&gt; '5. Données salariales brutes'!A922), "No matches"))</f>
        <v>AO-CAI-01, AR-04, CO-02, ED-EDS-05, ED-EST-05 (EE 10), ED-EST-06 (EE 9), EN-ENG-03, EN-SUR-02, FR-5, GT-07, IT-03, MT-05, ND-HME-3, NU-CHN-5, NU-HOS-5, OP-3, PE-05, PG-05, PH-01, PS-3, PR(S)-05, SG-PAT-04, SG-SRE-05, SO-FLP-06, SO-MAO-08, SR-CPS1, SW-SCW-04, TI-08, TI-07 Sécurité ferroviaire, TR-04, VM-2</v>
      </c>
      <c r="C922" s="129" t="str" cm="1">
        <f t="array" ref="C922">_xlfn.TEXTJOIN(", ",TRUE,_xlfn._xlws.FILTER('5. Données salariales brutes'!$A$2:$A$1297,('5. Données salariales brutes'!$C$2:$C$1297 &gt;'5. Données salariales brutes'!E922)*('5. Données salariales brutes'!$C$2:$C$1297 &lt;'5. Données salariales brutes'!C922),"No matches"))</f>
        <v>AG-03, AI-03, AS-06, BI-03, CH-03, CT-EAV-03 , CT-IAU-03, EC-05, ED-EDS-04, ED-EST-04 (EE 10), ED-EST-05 (EE 8), ED-EST-05 (EE 9), ED-EST-06 (EE 7), ED-EST-06 (EE 8), EG-07, EL-07, FB-5, FO-02, FR-4, HP-08, IS-05 , LS-04, MA-04, MT-03, MT-04, ND-ADV-2, ND-DIT-3, NU-CHN-4, NU-HOS-4, OM-05, OP-2, PC-03, RO-06, SG-SRE-04, SO-FLP-05, SO-MAO-07, TI-06 Aviation, TI-06 Marine, TI-06 Sécurité ferroviaire, TR-03, UT-2, WP-05</v>
      </c>
    </row>
    <row r="923" spans="1:3" ht="60" x14ac:dyDescent="0.25">
      <c r="A923" s="61" t="str">
        <f>'5. Données salariales brutes'!A923</f>
        <v>HR-05</v>
      </c>
      <c r="B923" s="130" t="str" cm="1">
        <f t="array" ref="B923">_xlfn.TEXTJOIN(", ", TRUE, _xlfn._xlws.FILTER('5. Données salariales brutes'!$A$2:$A$1297, ('5. Données salariales brutes'!$C$2:$C$1297 &lt; '5. Données salariales brutes'!D923) * ('5. Données salariales brutes'!$C$2:$C$1297 &gt;= '5. Données salariales brutes'!C923) * ('5. Données salariales brutes'!$A$2:$A$1297 &lt;&gt; '5. Données salariales brutes'!A923), "No matches"))</f>
        <v>AG-04, AI-06, AI-07, AO-CAI-02, AR-05, AS-08, BI-04, CH-04, CO-03, DE-01, EL-09, EN-ENG-04, FB-7, FO-04, FS-03, GT-08, LS-05, MT-06, ND-ADV-3, ND-HME-4, PC-04, PE-06, PM-07, PM-MCO-03, PS-4, SG-PAT-05, SG-SRE-07, TI-08 Sécurité ferroviaire, TR-05, UT-3, WP-06</v>
      </c>
      <c r="C923" s="129" t="str" cm="1">
        <f t="array" ref="C923">_xlfn.TEXTJOIN(", ",TRUE,_xlfn._xlws.FILTER('5. Données salariales brutes'!$A$2:$A$1297,('5. Données salariales brutes'!$C$2:$C$1297 &gt;'5. Données salariales brutes'!E923)*('5. Données salariales brutes'!$C$2:$C$1297 &lt;'5. Données salariales brutes'!C923),"No matches"))</f>
        <v>AI-04, AI-05, AS-07, CO-02, CT-FIN-03 , CT-EAV-04 , CT-IAU-04, EC-06, ED-EST-06 (EE 10), EG-08, EL-08, EN-SUR-03, FB-6, FO-03, FR-6, FS-02, HP-09, IS-06 , LP-01, MA-05, ND-DIT-4, NU-CHN-6, NU-HOS-6, OP-3, PG-06, PH-02, PM-06 , PM-MCO-02, SE-RES-2, SG-SRE-06, SO-FLP-07, SO-MAO-09, SW-SCW-05, TI-07 Aviation, TI-07 Marine, VM-3</v>
      </c>
    </row>
    <row r="924" spans="1:3" ht="165" x14ac:dyDescent="0.25">
      <c r="A924" s="61" t="str">
        <f>'5. Données salariales brutes'!A924</f>
        <v>HS-HDO-01</v>
      </c>
      <c r="B924" s="130" t="str" cm="1">
        <f t="array" ref="B924">_xlfn.TEXTJOIN(", ", TRUE, _xlfn._xlws.FILTER('5. Données salariales brutes'!$A$2:$A$1297, ('5. Données salariales brutes'!$C$2:$C$1297 &lt; '5. Données salariales brutes'!D924) * ('5. Données salariales brutes'!$C$2:$C$1297 &gt;= '5. Données salariales brutes'!C924) * ('5. Données salariales brutes'!$A$2:$A$1297 &lt;&gt; '5. Données salariales brutes'!A924), "No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HS-PHS-02, LI-3, PY-03, ST-OCE-3, ST-SCY-1, ST-SCY-2</v>
      </c>
      <c r="C924" s="129" t="str" cm="1">
        <f t="array" ref="C924">_xlfn.TEXTJOIN(", ",TRUE,_xlfn._xlws.FILTER('5. Données salariales brutes'!$A$2:$A$1297,('5. Données salariales brutes'!$C$2:$C$1297 &gt;'5. Données salariales brutes'!E924)*('5. Données salariales brutes'!$C$2:$C$1297 &lt;'5. Données salariales brutes'!C924),"No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ED-EST-01 Colombie-Britannique(EE 3), ED-EST-02 Colombie-Britannique (EE 1), ED-LAT-01 (EE 1), EG-02 employé‑e‑s dont le traitement est protégé, GL-ELE -1, GL-ELE -2, GL-MDO-1, HS-PHS-01, LI-2, OE-MEO-4, PY-02, SR-W (Groupe salarial 9) APC-3, SR-W (Groupe salarial 9) APD-4, ST-OCE-2, ST-STN-1, ST-STN-2</v>
      </c>
    </row>
    <row r="925" spans="1:3" ht="195" x14ac:dyDescent="0.25">
      <c r="A925" s="61" t="str">
        <f>'5. Données salariales brutes'!A925</f>
        <v>HS-HDO-02</v>
      </c>
      <c r="B925" s="130" t="str" cm="1">
        <f t="array" ref="B925">_xlfn.TEXTJOIN(", ", TRUE, _xlfn._xlws.FILTER('5. Données salariales brutes'!$A$2:$A$1297, ('5. Données salariales brutes'!$C$2:$C$1297 &lt; '5. Données salariales brutes'!D925) * ('5. Données salariales brutes'!$C$2:$C$1297 &gt;= '5. Données salariales brutes'!C925) * ('5. Données salariales brutes'!$A$2:$A$1297 &lt;&gt; '5. Données salariales brutes'!A925), "No matches"))</f>
        <v>CM-05, CR-04, DA-PRO-4, ED-EST-01 (EE 2), ED-EST-02 Maritimes (EE 8), ED-EST-03 Maritimes (EE 5), ED-EST-03 Maritimes (EE 6), ED-EST-04 Maritimes (EE 2), ED-EST-01 Québec (EE 6), ED-EST-02 Québec (EE 6), ED-EST-03 Québec (EE 4), ED-EST-04 Québec (EE 3), ED-EST-05 Québec (EE 1), ED-EST-01 Ontario (EE 7), ED-EST-01 Ontario (EE 8), ED-EST-02 Ontario (EE 3), ED-EST-02 Ontario (EE 4), ED-EST-03 Ontario (EE 3), ED-EST-02 Manitoba (EE 6), ED-EST-02 Manitoba (EE 7), ED-EST-03 Manitoba (EE 3), ED-EST-02 Saskatchewan (EE 6), ED-EST-03 Saskatchewan (EE 4), ED-EST-01 Alberta (EE 8), ED-EST-02 Alberta (EE 5), ED-EST-03 Alberta (EE 2), ED-EST-03 Alberta (EE 3), ED-EST-01 Colombie-Britannique (EE 6), ED-EST-02 Colombie-Britannique (EE 4), ED-EST-03 Colombie-Britannique (EE 2), ED-LAT-01 (EE 4), ED-LAT-01 (EE 5), ED-LAT-02 (EE 1), ED-LAT-02 (EE 2), EL-01, EU-PEI-1, GL-AMW-00, GL-AMW-4, GL-AMW-5, GL-ELE -6, GL-ELE -7, GL-MAN-3, GL-MDO-5, GL-MOC-3, GL-MOC-4, GS-04, HS-PHS-03, LI-5, OE-MEO-5, PY-04, SR-W (Groupe salarial 1), SR-W (Groupe salarial 9) APD-6, ST-COR-1, ST-SCY-3, TI-01</v>
      </c>
      <c r="C925" s="129" t="str" cm="1">
        <f t="array" ref="C925">_xlfn.TEXTJOIN(", ",TRUE,_xlfn._xlws.FILTER('5. Données salariales brutes'!$A$2:$A$1297,('5. Données salariales brutes'!$C$2:$C$1297 &gt;'5. Données salariales brutes'!E925)*('5. Données salariales brutes'!$C$2:$C$1297 &lt;'5. Données salariales brutes'!C925),"No matches"))</f>
        <v>DA-PRO-3, DD-02, ED-EST-01 (EE 1), ED-EST-01 Maritimes (EE 8), ED-EST-02 Maritimes (EE 6), ED-EST-02 Maritimes (EE 7), ED-EST-03 Maritimes (EE 4), ED-EST-04 Maritimes (EE 1), ED-EST-01 Québec (EE 5), ED-EST-02 Québec (EE 4), ED-EST-02 Québec (EE 5), ED-EST-03 Québec (EE 3), ED-EST-04 Québec (EE 1), ED-EST-04 Québec (EE 2), ED-EST-01 Ontario (EE 6), ED-EST-02 Ontario (EE 2),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ED-EST-01 Colombie-Britannique (EE 4), ED-EST-01 Colombie-Britannique (EE 5), ED-EST-02 Colombie-Britannique (EE 2), ED-EST-02 Colombie-Britannique (EE 3), ED-EST-03 Colombie-Britannique (EE 1), ED-LAT-01 (EE 3), GL-AMW-2, GL-AMW-3, GL-ELE -4, GL-ELE -5, GL-MAN-1, GL-MAN-2, GL-MDO-3, GL-MDO-4, GL-MOC-1, GL-MOC-2, GS-03, GT-01, HS-PHS-02, LI-4, PY-03, SR-W (Groupe salarial 9) APC-4, SR-W (Groupe salarial 9) APD-5, ST-OCE-3, ST-SCY-2</v>
      </c>
    </row>
    <row r="926" spans="1:3" ht="225" x14ac:dyDescent="0.25">
      <c r="A926" s="61" t="str">
        <f>'5. Données salariales brutes'!A926</f>
        <v>HS-HDO-03</v>
      </c>
      <c r="B926" s="130" t="str" cm="1">
        <f t="array" ref="B926">_xlfn.TEXTJOIN(", ", TRUE, _xlfn._xlws.FILTER('5. Données salariales brutes'!$A$2:$A$1297, ('5. Données salariales brutes'!$C$2:$C$1297 &lt; '5. Données salariales brutes'!D926) * ('5. Données salariales brutes'!$C$2:$C$1297 &gt;= '5. Données salariales brutes'!C926) * ('5. Données salariales brutes'!$A$2:$A$1297 &lt;&gt; '5. Données salariales brutes'!A926), "No matches"))</f>
        <v>CR-05, DD-03, ED-EST-01 (EE 3), ED-EST-02 (EE 2) , ED-EST-02 Maritimes (EE 9),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ED-LAT-02 (EE 4), ED-LAT-03 (EE 2), ED-LAT-04 (EE 1), EG-01, GL-AMW-6, GL-AMW-7, GL-ELE -8, GL-GHW-3, GL-GHW-4, GL-MAM-5, GL-MAN-5, GL-MDO-6, GL-MDO-7, GL-MOC-5, GL-MOC-6, GL-MST-00, GL-PRW-00, GL-PRW-5, GT-02, HP-01, HS-HDO-04, HS-PHS-04, OM-01, PI-01-CGC, PY-05, SC-1 (service du pont et service de la chambre des machines), SC-2 (service du pont et service de la chambre des machines), SC-STD-1, SC-STD-2, SC-2 (utilisation de matériel et métier spécialisés), SR-W (Groupe salarial 9) APD-7, ST-SCY-4, TI-02, WP-01</v>
      </c>
      <c r="C926" s="129" t="str" cm="1">
        <f t="array" ref="C926">_xlfn.TEXTJOIN(", ",TRUE,_xlfn._xlws.FILTER('5. Données salariales brutes'!$A$2:$A$1297,('5. Données salariales brutes'!$C$2:$C$1297 &gt;'5. Données salariales brutes'!E926)*('5. Données salariales brutes'!$C$2:$C$1297 &lt;'5. Données salariales brutes'!C926),"No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ED-EST-02 Alberta (EE 6), ED-EST-03 Alberta (EE 3), ED-EST-01 Colombie-Britannique (EE 6), ED-EST-02 Colombie-Britannique (EE 4), ED-EST-03 Colombie-Britannique (EE 2), ED-LAT-01 (EE 4), ED-LAT-01 (EE 5), ED-LAT-02 (EE 1), ED-LAT-02 (EE 2), ED-LAT-03 (EE 1), EL-01, EU-PEI-1, GL-AMW-4, GL-AMW-5, GL-ELE -6, GL-ELE -7, GL-MAN-3, GL-MAN-4, GL-MDO-5, GL-MOC-3, GL-MOC-4, GS-04, HS-PHS-03, LI-5, OE-MEO-5, PY-04, SC-1 (utilisation de matériel et métier spécialisés), SR-W (Groupe salarial 1), SR-W (Groupe salarial 9) APC-5, SR-W (Groupe salarial 9) APD-6, ST-COR-1, ST-SCY-3, TI-01</v>
      </c>
    </row>
    <row r="927" spans="1:3" ht="255" x14ac:dyDescent="0.25">
      <c r="A927" s="61" t="str">
        <f>'5. Données salariales brutes'!A927</f>
        <v>HS-HDO-04</v>
      </c>
      <c r="B927" s="130" t="str" cm="1">
        <f t="array" ref="B927">_xlfn.TEXTJOIN(", ", TRUE, _xlfn._xlws.FILTER('5. Données salariales brutes'!$A$2:$A$1297, ('5. Données salariales brutes'!$C$2:$C$1297 &lt; '5. Données salariales brutes'!D927) * ('5. Données salariales brutes'!$C$2:$C$1297 &gt;= '5. Données salariales brutes'!C927) * ('5. Données salariales brutes'!$A$2:$A$1297 &lt;&gt; '5. Données salariales brutes'!A927), "No matches"))</f>
        <v>AS-01, CM-06, CR-05, DA-CON-4, DA-PRO-5, DD-04,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GL-MOC-6, GL-MOC-7, GL-MST-00, GL-MST-9, GL-PCF-00, GL-PRW-6, GL-PRW-7, GL-WOW-00, GS-05, GT-02, HS-PHS-04, IS-01 , LI-6, MA-01, PG-01, PI-01-CGC, PM-01 , PY-05, SC-3 (service du pont et service de la chambre des machines), SC-STD-3, SC-3 (utilisation de matériel et métier spécialisés), SR-W (Groupe salarial 2), SR-W (Groupe salarial 9) APC-6, SR-W (Groupe salarial 9) APD-7</v>
      </c>
      <c r="C927" s="129" t="str" cm="1">
        <f t="array" ref="C927">_xlfn.TEXTJOIN(", ",TRUE,_xlfn._xlws.FILTER('5. Données salariales brutes'!$A$2:$A$1297,('5. Données salariales brutes'!$C$2:$C$1297 &gt;'5. Données salariales brutes'!E927)*('5. Données salariales brutes'!$C$2:$C$1297 &lt;'5. Données salariales brutes'!C927),"No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5), ED-EST-03 Ontario (EE 3), ED-EST-03 Ontario (EE 4), ED-EST-04 Ontario (EE 1),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GL-AMW-5, GL-AMW-6, GL-ELE -7, GL-ELE -8, GL-GHW-3, GL-MAM-5, GL-MAN-4, GL-MAN-5, GL-MDO-6, GL-MOC-5, GL-PRW-00, GL-PRW-5, HP-01, HS-HDO-03, LI-5,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928" spans="1:3" ht="300" x14ac:dyDescent="0.25">
      <c r="A928" s="61" t="str">
        <f>'5. Données salariales brutes'!A928</f>
        <v>HS-HDO-05</v>
      </c>
      <c r="B928" s="130" t="str" cm="1">
        <f t="array" ref="B928">_xlfn.TEXTJOIN(", ", TRUE, _xlfn._xlws.FILTER('5. Données salariales brutes'!$A$2:$A$1297, ('5. Données salariales brutes'!$C$2:$C$1297 &lt; '5. Données salariales brutes'!D928) * ('5. Données salariales brutes'!$C$2:$C$1297 &gt;= '5. Données salariales brutes'!C928) * ('5. Données salariales brutes'!$A$2:$A$1297 &lt;&gt; '5. Données salariales brutes'!A928),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GL-MST-11, GL-MST-12, GL-PCF-7, GL-PIP-00, GL-PRW-8, GL-PRW-9, GL-VHE-00, GL-WOW-9, GS-07, GT-03,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928" s="129" t="str" cm="1">
        <f t="array" ref="C928">_xlfn.TEXTJOIN(", ",TRUE,_xlfn._xlws.FILTER('5. Données salariales brutes'!$A$2:$A$1297,('5. Données salariales brutes'!$C$2:$C$1297 &gt;'5. Données salariales brutes'!E928)*('5. Données salariales brutes'!$C$2:$C$1297 &lt;'5. Données salariales brutes'!C928),"No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ED-EST-05 Saskatchewan (EE 1), ED-EST-02 Alberta (EE 8), ED-EST-02 Alberta (EE 9), ED-EST-03 Alberta (EE 5), ED-EST-03 Alberta (EE 6), ED-EST-04 Alberta (EE 2), ED-EST-05 Alberta (EE 1),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LI-7,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929" spans="1:3" ht="300" x14ac:dyDescent="0.25">
      <c r="A929" s="61" t="str">
        <f>'5. Données salariales brutes'!A929</f>
        <v>HS-HDO-06</v>
      </c>
      <c r="B929" s="130" t="str" cm="1">
        <f t="array" ref="B929">_xlfn.TEXTJOIN(", ", TRUE, _xlfn._xlws.FILTER('5. Données salariales brutes'!$A$2:$A$1297, ('5. Données salariales brutes'!$C$2:$C$1297 &lt; '5. Données salariales brutes'!D929) * ('5. Données salariales brutes'!$C$2:$C$1297 &gt;= '5. Données salariales brutes'!C929) * ('5. Données salariales brutes'!$A$2:$A$1297 &lt;&gt; '5. Données salariales brutes'!A929), "No matches"))</f>
        <v>AS-03, CM-07, CR-06, DA-CON-6, DA-PRO-6, DD-05, DS-1, ED-EST-01 (EE 6), ED-EST-01 (EE 7) , ED-EST-02 (EE 5) , ED-EST-02 (EE 6) , ED-EST-03 (EE 3), ED-EST-04 (EE 1),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c r="C929" s="129" t="str" cm="1">
        <f t="array" ref="C929">_xlfn.TEXTJOIN(", ",TRUE,_xlfn._xlws.FILTER('5. Données salariales brutes'!$A$2:$A$1297,('5. Données salariales brutes'!$C$2:$C$1297 &gt;'5. Données salariales brutes'!E929)*('5. Données salariales brutes'!$C$2:$C$1297 &lt;'5. Données salariales brutes'!C929),"No matches"))</f>
        <v>AR-01, AS-02, CO-DEV/PER, DA-CON-5, DD-04, EC-01, ED-EST-01 (EE 5), ED-EST-02 (EE 4), ED-EST-03 (EE 2), ED-EST-03 Maritimes (EE 9),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2), ED-EST-05 Ontario (EE 3), ED-EST-06 Ontario (EE 1), ED-EST-03 Manitoba (EE 8), ED-EST-03 Manitoba (EE 9), ED-EST-04 Manitoba (EE 2), ED-EST-05 Manitoba (EE 1),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-10, GL-ELE -11, GL-GHW-6, GL-GHW-7, GL-INM-9, GL-INM-10, GL-MAM-00, GL-MAM-7, GL-MAM-8, GL-MAN-8, GL-MDO-9, GL-MOC-8, GL-MOC-9, GL-MST-10, GL-MST-11, GL-PCF-6, GL-PIP-00, GL-PRW-8, GS-06, GS-07, GT-03, HP-02, HS-HDO-05, HS-PHS-05, IS-02 , LI-7, MT-01, PI-02-CGC, PM-02 , PY-06, RO-01, SC-4 (service du pont et service de la chambre des machines), SC-5 (service du pont et service de la chambre des machines), SC-STD-4, SC-STD-5, SC-4 (utilisation de matériel et métier spécialisés), SG-SRE-01, SR-W (Groupe salarial 3), SR-W (Groupe salarial 9) APC-7, SR-W (Groupe salarial 9) APD-8, TI-03, TR-01</v>
      </c>
    </row>
    <row r="930" spans="1:3" ht="300" x14ac:dyDescent="0.25">
      <c r="A930" s="61" t="str">
        <f>'5. Données salariales brutes'!A930</f>
        <v>HS-HDO-07</v>
      </c>
      <c r="B930" s="130" t="str" cm="1">
        <f t="array" ref="B930">_xlfn.TEXTJOIN(", ", TRUE, _xlfn._xlws.FILTER('5. Données salariales brutes'!$A$2:$A$1297, ('5. Données salariales brutes'!$C$2:$C$1297 &lt; '5. Données salariales brutes'!D930) * ('5. Données salariales brutes'!$C$2:$C$1297 &gt;= '5. Données salariales brutes'!C930) * ('5. Données salariales brutes'!$A$2:$A$1297 &lt;&gt; '5. Données salariales brutes'!A930), "No matches"))</f>
        <v>AS-03, DA-PRO-6, DS-1, EC-02, ED-EST-01 (EE 7) , ED-EST-01 (EE 8), ED-EST-02 (EE 6) , ED-EST-02 (EE 7) , ED-EST-03 (EE 4), ED-EST-04 (EE 2), ED-EST-04 Maritimes (EE 8), ED-EST-05 Maritimes (EE 5), ED-EST-05 Maritimes (EE 6), ED-EST-06 Maritimes (EE 4),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GL-EIM-9, GL-ELE -14, GL-GHW-10, GL-GHW-11, GL-INM-12, GL-INM-13, GL-MAM-10, GL-MAM-11, GL-MAN-10, GL-MAN-11, GL-MDO-12, GL-MOC-11, GL-MST-14, GL-PCF-9, GL-PIP-9, GL-PRW-10, GL-PRW-11, GL-SMW-8, GL-VHE-8, GL-VHE-9, GL-WOW-10, GL-WOW-11, HP-03, HR-01, HS-HDO-08, HS-PHS-07, LI-8,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930" s="129" t="str" cm="1">
        <f t="array" ref="C930">_xlfn.TEXTJOIN(", ",TRUE,_xlfn._xlws.FILTER('5. Données salariales brutes'!$A$2:$A$1297,('5. Données salariales brutes'!$C$2:$C$1297 &gt;'5. Données salariales brutes'!E930)*('5. Données salariales brutes'!$C$2:$C$1297 &lt;'5. Données salariales brutes'!C930),"No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931" spans="1:3" ht="300" x14ac:dyDescent="0.25">
      <c r="A931" s="61" t="str">
        <f>'5. Données salariales brutes'!A931</f>
        <v>HS-HDO-08</v>
      </c>
      <c r="B931" s="130" t="str" cm="1">
        <f t="array" ref="B931">_xlfn.TEXTJOIN(", ", TRUE, _xlfn._xlws.FILTER('5. Données salariales brutes'!$A$2:$A$1297, ('5. Données salariales brutes'!$C$2:$C$1297 &lt; '5. Données salariales brutes'!D931) * ('5. Données salariales brutes'!$C$2:$C$1297 &gt;= '5. Données salariales brutes'!C931) * ('5. Données salariales brutes'!$A$2:$A$1297 &lt;&gt; '5. Données salariales brutes'!A931), "No matches"))</f>
        <v>AG-01, AS-04, BI-01, CH-01, CR-07, DA-CON-7, DD-06, ED-EST-01 (EE 8), ED-EST-02 (EE 7) , ED-EST-02 (EE 8), ED-EST-03 (EE 5),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c r="C931" s="129" t="str" cm="1">
        <f t="array" ref="C931">_xlfn.TEXTJOIN(", ",TRUE,_xlfn._xlws.FILTER('5. Données salariales brutes'!$A$2:$A$1297,('5. Données salariales brutes'!$C$2:$C$1297 &gt;'5. Données salariales brutes'!E931)*('5. Données salariales brutes'!$C$2:$C$1297 &lt;'5. Données salariales brutes'!C931),"No matches"))</f>
        <v>AS-03, DA-PRO-6, DD-05, DS-1, EC-02, ED-EST-01 (EE 7) , ED-EST-02 (EE 6) , ED-EST-03 (EE 4), ED-EST-04 (EE 1), ED-EST-04 (EE 2),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ED-EST-05 Saskatchewan (EE 4), ED-EST-06 Saskatchewan (EE 2), ED-EST-03 Alberta (EE 8), ED-EST-03 Alberta (EE 9), ED-EST-04 Alberta (EE 5), ED-EST-05 Alberta (EE 4), ED-EST-06 Alberta (EE 2), ED-EST-06 Alberta (EE 3), ED-EST-03 Colombie-Britannique (EE 7), ED-EST-04 Colombie-Britannique (EE 5), ED-EST-04 Colombie-Britannique (EE 6), ED-EST-05 Colombie-Britannique (EE 4), ED-EST-06 Colombie-Britannique (EE 2), ED-LAT-01 (EE 12), ED-LAT-02 (EE 8), ED-LAT-02 (EE 9), ED-LAT-03 (EE 7), ED-LAT-03 (EE 8), ED-LAT-04 (EE 5), ED-LAT-04 (EE 6), EG-03, EU-LAI-1, GL-AIM-11, GL-AMW-11, GL-AMW-12, GL-COI-9, GL-EIM-00, GL-EIM-9, GL-ELE -13, GL-ELE -14, GL-GHW-10, GL-GHW-11, GL-INM-12, GL-INM-13, GL-MAM-10, GL-MAN-10, GL-MDO-11, GL-MDO-12, GL-MOC-10, GL-MOC-11, GL-MST-13, GL-MST-14, GL-PCF-8, GL-PCF-9, GL-PIP-9, GL-PRW-10, GL-SMW-00, GL-SMW-8, GL-VHE-8, GL-VHE-9, GL-WOW-10, GS-08, HP-03, HR-01, HS-HDO-07,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932" spans="1:3" ht="300" x14ac:dyDescent="0.25">
      <c r="A932" s="61" t="str">
        <f>'5. Données salariales brutes'!A932</f>
        <v>HS-HDO-09</v>
      </c>
      <c r="B932" s="130" t="str" cm="1">
        <f t="array" ref="B932">_xlfn.TEXTJOIN(", ", TRUE, _xlfn._xlws.FILTER('5. Données salariales brutes'!$A$2:$A$1297, ('5. Données salariales brutes'!$C$2:$C$1297 &lt; '5. Données salariales brutes'!D932) * ('5. Données salariales brutes'!$C$2:$C$1297 &gt;= '5. Données salariales brutes'!C932) * ('5. Données salariales brutes'!$A$2:$A$1297 &lt;&gt; '5. Données salariales brutes'!A932), "No matches"))</f>
        <v>AR-02, CO-01, CT-FIN-01 , CT-EAV-01 , CT-IAU-01 , DA-CON-8, DD-07, ED-EDS-01, ED-EST-03 (EE 7), ED-EST-03 (EE 8), ED-EST-04 (EE 5), ED-EST-05 (EE 3), ED-EST-06 (EE 2), ED-EST-05 Maritimes (EE 8),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(Groupe salarial 4 MDO-5), SR-W (Groupe salarial 8), SR-W (Groupe salarial 11), SW-SCW-02, SW-CHA-02, UT-1</v>
      </c>
      <c r="C932" s="129" t="str" cm="1">
        <f t="array" ref="C932">_xlfn.TEXTJOIN(", ",TRUE,_xlfn._xlws.FILTER('5. Données salariales brutes'!$A$2:$A$1297,('5. Données salariales brutes'!$C$2:$C$1297 &gt;'5. Données salariales brutes'!E932)*('5. Données salariales brutes'!$C$2:$C$1297 &lt;'5. Données salariales brutes'!C932),"No matches"))</f>
        <v>AG-01, 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ED-EST-03 Ontario (EE 10), ED-EST-04 Ontario (EE 7),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GS-10, GT-04, HP-04, HS-PHS-08, IS-03 , IT-01, LI-9,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933" spans="1:3" ht="255" x14ac:dyDescent="0.25">
      <c r="A933" s="61" t="str">
        <f>'5. Données salariales brutes'!A933</f>
        <v>HS-HDO-10</v>
      </c>
      <c r="B933" s="130" t="str" cm="1">
        <f t="array" ref="B933">_xlfn.TEXTJOIN(", ", TRUE, _xlfn._xlws.FILTER('5. Données salariales brutes'!$A$2:$A$1297, ('5. Données salariales brutes'!$C$2:$C$1297 &lt; '5. Données salariales brutes'!D933) * ('5. Données salariales brutes'!$C$2:$C$1297 &gt;= '5. Données salariales brutes'!C933) * ('5. Données salariales brutes'!$A$2:$A$1297 &lt;&gt; '5. Données salariales brutes'!A933),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12), ED-LAT-04 (EE 13), EG-05, EL-05, FO-01, FR-1, GL-COI-14, GL-EIM-14, GL-PCF-14, GL-PIP-14, GL-SMW-12, GL-SMW-13, GL-VHE-14, GS-12, GT-05, HP-05, HS-PHS-10, MA-03, PO-IMA-03, PO-LES-TO-03, PO-LES-IM-03, PO-TCO-03, RO-04, SO-FLP-03, SO-MAO-03, SO-RAD-02, SR-E (Groupe salarial 5), TI-05 Aviation, TR-02</v>
      </c>
      <c r="C933" s="129" t="str" cm="1">
        <f t="array" ref="C933">_xlfn.TEXTJOIN(", ",TRUE,_xlfn._xlws.FILTER('5. Données salariales brutes'!$A$2:$A$1297,('5. Données salariales brutes'!$C$2:$C$1297 &gt;'5. Données salariales brutes'!E933)*('5. Données salariales brutes'!$C$2:$C$1297 &lt;'5. Données salariales brutes'!C933),"No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12), ED-LAT-03 (EE 13), ED-LAT-04 (EE 9), ED-LAT-04 (EE 10), ED-LAT-04 (EE 11), EG-04, EL-04, EN-ENG-02, EN-SUR-01, GL-COI-12, GL-COI-13, GL-EIM-12, GL-EIM-13, GL-MAM-13, GL-MAM-14, GL-MAN-14, GL-PCF-12, GL-PCF-13, GL-PIP-12, GL-PIP-13, GL-PRW-14, GL-SMW-11, GL-VHE-12, GL-VHE-13, GL-WOW-14, GS-10, GS-11, HP-04, HR-02, HS-HDO-09, HS-PHS-09, LS-02, MT-02, NU-CHN-1, NU-HOS-1, PE-02, PI-05-CGC, PR(S)-02, SC-7 (utilisation de matériel et métier spécialisés), SE-RES-1, SG-PAT-02, SO-FLP-02, SO-MAO-02, SO-RAD-01, SR-E (Groupe salarial 4 MDO-5), SR-W (Groupe salarial 8), SR-W (Groupe salarial 11), SW-SCW-02, SW-CHA-02, TI-05, UT-1, WP-03</v>
      </c>
    </row>
    <row r="934" spans="1:3" ht="120" x14ac:dyDescent="0.25">
      <c r="A934" s="61" t="str">
        <f>'5. Données salariales brutes'!A934</f>
        <v>HS-PHS-01</v>
      </c>
      <c r="B934" s="130" t="str" cm="1">
        <f t="array" ref="B934">_xlfn.TEXTJOIN(", ", TRUE, _xlfn._xlws.FILTER('5. Données salariales brutes'!$A$2:$A$1297, ('5. Données salariales brutes'!$C$2:$C$1297 &lt; '5. Données salariales brutes'!D934) * ('5. Données salariales brutes'!$C$2:$C$1297 &gt;= '5. Données salariales brutes'!C934) * ('5. Données salariales brutes'!$A$2:$A$1297 &lt;&gt; '5. Données salariales brutes'!A934), "No matches"))</f>
        <v>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 (EE 2), ED-EST-01 Colombie-Britannique(EE 3), ED-EST-02 Colombie-Britannique (EE 1), ED-LAT-01 (EE 1), GL-ELE -2, GL-MDO-1, HS-HDO-01, LI-2, PY-02, SR-W (Groupe salarial 9) APC-3, SR-W (Groupe salarial 9) APD-4, ST-OCE-2, ST-SCY-1, ST-STN-2</v>
      </c>
      <c r="C934" s="129" t="str" cm="1">
        <f t="array" ref="C934">_xlfn.TEXTJOIN(", ",TRUE,_xlfn._xlws.FILTER('5. Données salariales brutes'!$A$2:$A$1297,('5. Données salariales brutes'!$C$2:$C$1297 &gt;'5. Données salariales brutes'!E934)*('5. Données salariales brutes'!$C$2:$C$1297 &lt;'5. Données salariales brutes'!C934),"No matches"))</f>
        <v>CM-03, DA-CON-1, DA-CON-2, DA-CON Niveau spécial C, DA-PRO-2, ED-EST-01 Maritimes (EE 4), ED-EST-01 Maritimes (EE 5), ED-EST-02 Maritimes (EE 3),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ST-STN-1, ST-TYP-1, ST-TYP-2</v>
      </c>
    </row>
    <row r="935" spans="1:3" ht="195" x14ac:dyDescent="0.25">
      <c r="A935" s="61" t="str">
        <f>'5. Données salariales brutes'!A935</f>
        <v>HS-PHS-02</v>
      </c>
      <c r="B935" s="130" t="str" cm="1">
        <f t="array" ref="B935">_xlfn.TEXTJOIN(", ", TRUE, _xlfn._xlws.FILTER('5. Données salariales brutes'!$A$2:$A$1297, ('5. Données salariales brutes'!$C$2:$C$1297 &lt; '5. Données salariales brutes'!D935) * ('5. Données salariales brutes'!$C$2:$C$1297 &gt;= '5. Données salariales brutes'!C935) * ('5. Données salariales brutes'!$A$2:$A$1297 &lt;&gt; '5. Données salariales brutes'!A935), "No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5), ED-EST-02 Colombie-Britannique (EE 3), ED-EST-03 Colombie-Britannique (EE 1), ED-LAT-01 (EE 3), ED-LAT-01 (EE 4), ED-LAT-02 (EE 1), GL-AMW-00, GL-AMW-3, GL-ELE -5, GL-MAN-1, GL-MAN-2, GL-MDO-3, GL-MDO-4, GL-MOC-2, GL-MOC-3, GS-03, GT-01, HS-HDO-02, LI-4, OE-MEO-5, PY-03, SR-W (Groupe salarial 1), SR-W (Groupe salarial 9) APC-4, SR-W (Groupe salarial 9) APD-5, ST-SCY-2, ST-SCY-3</v>
      </c>
      <c r="C935" s="129" t="str" cm="1">
        <f t="array" ref="C935">_xlfn.TEXTJOIN(", ",TRUE,_xlfn._xlws.FILTER('5. Données salariales brutes'!$A$2:$A$1297,('5. Données salariales brutes'!$C$2:$C$1297 &gt;'5. Données salariales brutes'!E935)*('5. Données salariales brutes'!$C$2:$C$1297 &lt;'5. Données salariales brutes'!C935),"No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ED-EST-02 Ontario (EE 2),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ED-EST-01 Colombie-Britannique (EE 4), ED-EST-02 Colombie-Britannique (EE 1), ED-EST-02 Colombie-Britannique (EE 2), ED-LAT-01 (EE 2), EU-TEA (Maritimes), EU-TEA (Québec), EU-TEA (Ontario), EU-TEA (Manitoba), EU-TEA (Saskatchewan), EU-TEA (Alberta), EU-TEA (Colombie-Britannique), GL-AMW-1, GL-AMW-2, GL-ELE -3, GL-ELE -4, GL-MDO-1, GL-MDO-2, GL-MOC-1, HS-HDO-01, LI-3, SR-W (Groupe salarial 9) APD-4, ST-OCE-3, ST-SCY-1</v>
      </c>
    </row>
    <row r="936" spans="1:3" ht="210" x14ac:dyDescent="0.25">
      <c r="A936" s="61" t="str">
        <f>'5. Données salariales brutes'!A936</f>
        <v>HS-PHS-03</v>
      </c>
      <c r="B936" s="130" t="str" cm="1">
        <f t="array" ref="B936">_xlfn.TEXTJOIN(", ", TRUE, _xlfn._xlws.FILTER('5. Données salariales brutes'!$A$2:$A$1297, ('5. Données salariales brutes'!$C$2:$C$1297 &lt; '5. Données salariales brutes'!D936) * ('5. Données salariales brutes'!$C$2:$C$1297 &gt;= '5. Données salariales brutes'!C936) * ('5. Données salariales brutes'!$A$2:$A$1297 &lt;&gt; '5. Données salariales brutes'!A936), "No matches"))</f>
        <v>DA-PRO-4, DD-03, ED-EST-01 (EE 3), ED-EST-02 (EE 1) , ED-EST-02 Maritimes (EE 9), ED-EST-03 Maritimes (EE 6), ED-EST-03 Maritimes (EE 7), ED-EST-04 Maritimes (EE 2),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ED-EST-02 Alberta (EE 6), ED-EST-03 Alberta (EE 3), ED-EST-03 Alberta (EE 4), ED-EST-04 Alberta (EE 1),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LI-5, SC-1 (service du pont et service de la chambre des machines), SC-STD-1, SC-1 (utilisation de matériel et métier spécialisés), SR-W (Groupe salarial 9) APC-5, SR-W (Groupe salarial 9) APD-6, ST-SCY-4, TI-02, WP-01</v>
      </c>
      <c r="C936" s="129" t="str" cm="1">
        <f t="array" ref="C936">_xlfn.TEXTJOIN(", ",TRUE,_xlfn._xlws.FILTER('5. Données salariales brutes'!$A$2:$A$1297,('5. Données salariales brutes'!$C$2:$C$1297 &gt;'5. Données salariales brutes'!E936)*('5. Données salariales brutes'!$C$2:$C$1297 &lt;'5. Données salariales brutes'!C936),"No matches"))</f>
        <v>CM-05, CR-04, ED-EST-01 (EE 1), ED-EST-01 (EE 2), ED-EST-02 Maritimes (EE 7), ED-EST-02 Maritimes (EE 8), ED-EST-03 Maritimes (EE 5), ED-EST-04 Maritimes (EE 1), ED-EST-01 Québec (EE 6), ED-EST-02 Québec (EE 5), ED-EST-02 Québec (EE 6),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LI-4, OE-MEO-5, PY-04, SR-W (Groupe salarial 1), SR-W (Groupe salarial 9) APD-5, ST-COR-1, ST-SCY-3, TI-01</v>
      </c>
    </row>
    <row r="937" spans="1:3" ht="270" x14ac:dyDescent="0.25">
      <c r="A937" s="61" t="str">
        <f>'5. Données salariales brutes'!A937</f>
        <v>HS-PHS-04</v>
      </c>
      <c r="B937" s="130" t="str" cm="1">
        <f t="array" ref="B937">_xlfn.TEXTJOIN(", ", TRUE, _xlfn._xlws.FILTER('5. Données salariales brutes'!$A$2:$A$1297, ('5. Données salariales brutes'!$C$2:$C$1297 &lt; '5. Données salariales brutes'!D937) * ('5. Données salariales brutes'!$C$2:$C$1297 &gt;= '5. Données salariales brutes'!C937) * ('5. Données salariales brutes'!$A$2:$A$1297 &lt;&gt; '5. Données salariales brutes'!A937),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937" s="129" t="str" cm="1">
        <f t="array" ref="C937">_xlfn.TEXTJOIN(", ",TRUE,_xlfn._xlws.FILTER('5. Données salariales brutes'!$A$2:$A$1297,('5. Données salariales brutes'!$C$2:$C$1297 &gt;'5. Données salariales brutes'!E937)*('5. Données salariales brutes'!$C$2:$C$1297 &lt;'5. Données salariales brutes'!C937),"No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ED-LAT-01 (EE 7), ED-LAT-02 (EE 3), ED-LAT-03 (EE 1), ED-LAT-03 (EE 2), EG-01, EU-PEI-1, GL-AMW-6, GL-ELE -8, GL-GHW-3, GL-GHW-4,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938" spans="1:3" ht="300" x14ac:dyDescent="0.25">
      <c r="A938" s="61" t="str">
        <f>'5. Données salariales brutes'!A938</f>
        <v>HS-PHS-05</v>
      </c>
      <c r="B938" s="130" t="str" cm="1">
        <f t="array" ref="B938">_xlfn.TEXTJOIN(", ", TRUE, _xlfn._xlws.FILTER('5. Données salariales brutes'!$A$2:$A$1297, ('5. Données salariales brutes'!$C$2:$C$1297 &lt; '5. Données salariales brutes'!D938) * ('5. Données salariales brutes'!$C$2:$C$1297 &gt;= '5. Données salariales brutes'!C938) * ('5. Données salariales brutes'!$A$2:$A$1297 &lt;&gt; '5. Données salariales brutes'!A938), "No matches"))</f>
        <v>AS-02, CM-07, CO-DEV/PER, CR-06, DA-CON-6, DD-05, ED-EST-01 (EE 6), ED-EST-02 (EE 5) , ED-EST-03 (EE 3), ED-EST-04 Maritimes (EE 6),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-12, GL-GHW-7, GL-GHW-8, GL-INM-10, GL-INM-11, GL-MAM-8, GL-MAM-9, GL-MAN-8, GL-MAN-9, GL-MDO-10, GL-MOC-9, GL-MOC-10, GL-MST-12, GL-PCF-7, GL-PIP-00, GL-PRW-8, GL-PRW-9, GL-VHE-00, GL-WOW-9, GS-07, GT-03, HS-HDO-06, HS-PHS-06, IS-02 , MT-01, OM-02, PI-03-CGC, PM-02 , PY-07, SC-6 (service du pont et service de la chambre des machines), SC-STD-6, SC-4 (utilisation de matériel et métier spécialisés), SG-SRE-01, SO-MAO-TO, SR-E (Groupe salarial 1), SR-W (Groupe salarial 9) APC-7, SR-W (Groupe salarial 9) APD-9, TR-01</v>
      </c>
      <c r="C938" s="129" t="str" cm="1">
        <f t="array" ref="C938">_xlfn.TEXTJOIN(", ",TRUE,_xlfn._xlws.FILTER('5. Données salariales brutes'!$A$2:$A$1297,('5. Données salariales brutes'!$C$2:$C$1297 &gt;'5. Données salariales brutes'!E938)*('5. Données salariales brutes'!$C$2:$C$1297 &lt;'5. Données salariales brutes'!C938),"No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GL-ELE -11, GL-GHW-5, GL-GHW-6, GL-INM-9, GL-MAM-00, GL-MAM-7, GL-MAN-7, GL-MDO-8, GL-MDO-9, GL-MOC-7, GL-MOC-8, GL-MST-10, GL-MST-11, GL-PCF-00, GL-PCF-6, GL-PRW-7, GL-WOW-00, GS-06, HP-02, HS-HDO-05, LI-7, MA-01, PG-01, PI-02-CGC, PY-06, RO-01, SC-4 (service du pont et service de la chambre des machines), SC-5 (service du pont et service de la chambre des machines), SC-STD-4, SC-STD-5, SR-W (Groupe salarial 2), SR-W (Groupe salarial 3), SR-W (Groupe salarial 9) APD-8, TI-03</v>
      </c>
    </row>
    <row r="939" spans="1:3" ht="330" x14ac:dyDescent="0.25">
      <c r="A939" s="61" t="str">
        <f>'5. Données salariales brutes'!A939</f>
        <v>HS-PHS-06</v>
      </c>
      <c r="B939" s="130" t="str" cm="1">
        <f t="array" ref="B939">_xlfn.TEXTJOIN(", ", TRUE, _xlfn._xlws.FILTER('5. Données salariales brutes'!$A$2:$A$1297, ('5. Données salariales brutes'!$C$2:$C$1297 &lt; '5. Données salariales brutes'!D939) * ('5. Données salariales brutes'!$C$2:$C$1297 &gt;= '5. Données salariales brutes'!C939) * ('5. Données salariales brutes'!$A$2:$A$1297 &lt;&gt; '5. Données salariales brutes'!A939),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c r="C939" s="129" t="str" cm="1">
        <f t="array" ref="C939">_xlfn.TEXTJOIN(", ",TRUE,_xlfn._xlws.FILTER('5. Données salariales brutes'!$A$2:$A$1297,('5. Données salariales brutes'!$C$2:$C$1297 &gt;'5. Données salariales brutes'!E939)*('5. Données salariales brutes'!$C$2:$C$1297 &lt;'5. Données salariales brutes'!C939),"No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ED-EST-04 Colombie-Britannique (EE 4), ED-EST-05 Colombie-Britannique (EE 2), ED-EST-05 Colombie-Britannique (EE 3), ED-EST-06 Colombie-Britannique (EE 1), ED-LAT-01 (EE 10), ED-LAT-01 (EE 11),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row>
    <row r="940" spans="1:3" ht="315" x14ac:dyDescent="0.25">
      <c r="A940" s="61" t="str">
        <f>'5. Données salariales brutes'!A940</f>
        <v>HS-PHS-07</v>
      </c>
      <c r="B940" s="130" t="str" cm="1">
        <f t="array" ref="B940">_xlfn.TEXTJOIN(", ", TRUE, _xlfn._xlws.FILTER('5. Données salariales brutes'!$A$2:$A$1297, ('5. Données salariales brutes'!$C$2:$C$1297 &lt; '5. Données salariales brutes'!D940) * ('5. Données salariales brutes'!$C$2:$C$1297 &gt;= '5. Données salariales brutes'!C940) * ('5. Données salariales brutes'!$A$2:$A$1297 &lt;&gt; '5. Données salariales brutes'!A940), "No matches"))</f>
        <v>DD-06, EC-02, ED-EST-01 (EE 7) , ED-EST-01 (EE 8), ED-EST-02 (EE 7) , ED-EST-03 (EE 4), ED-EST-03 (EE 5), ED-EST-04 (EE 2), ED-EST-05 (EE 1), ED-EST-04 Maritimes (EE 8), ED-EST-04 Maritimes (EE 9),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 TI-04</v>
      </c>
      <c r="C940" s="129" t="str" cm="1">
        <f t="array" ref="C940">_xlfn.TEXTJOIN(", ",TRUE,_xlfn._xlws.FILTER('5. Données salariales brutes'!$A$2:$A$1297,('5. Données salariales brutes'!$C$2:$C$1297 &gt;'5. Données salariales brutes'!E940)*('5. Données salariales brutes'!$C$2:$C$1297 &lt;'5. Données salariales brutes'!C940),"No matches"))</f>
        <v>AS-03, CM-07, CO-DEV/PER, CR-06, DA-CON-6, DA-PRO-6, DD-05, DS-1, ED-EST-01 (EE 6), ED-EST-02 (EE 5) , ED-EST-02 (EE 6) , ED-EST-03 (EE 3), ED-EST-04 (EE 1), ED-EST-04 Maritimes (EE 6), ED-EST-04 Maritimes (EE 7), ED-EST-05 Maritimes (EE 4), ED-EST-05 Maritimes (EE 5),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GT-03, HS-HDO-06, HS-HDO-07, HS-PHS-06,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 WP-02</v>
      </c>
    </row>
    <row r="941" spans="1:3" ht="300" x14ac:dyDescent="0.25">
      <c r="A941" s="61" t="str">
        <f>'5. Données salariales brutes'!A941</f>
        <v>HS-PHS-08</v>
      </c>
      <c r="B941" s="130" t="str" cm="1">
        <f t="array" ref="B941">_xlfn.TEXTJOIN(", ", TRUE, _xlfn._xlws.FILTER('5. Données salariales brutes'!$A$2:$A$1297, ('5. Données salariales brutes'!$C$2:$C$1297 &lt; '5. Données salariales brutes'!D941) * ('5. Données salariales brutes'!$C$2:$C$1297 &gt;= '5. Données salariales brutes'!C941) * ('5. Données salariales brutes'!$A$2:$A$1297 &lt;&gt; '5. Données salariales brutes'!A941), "No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GL-MAM-13, GL-MAN-13, GL-MAN-14, GL-MOC-14, GL-PCF-11, GL-PCF-12, GL-PIP-11, GL-PIP-12, GL-PRW-13, GL-PRW-14, GL-SMW-10, GL-VHE-11, GL-WOW-13, GL-WOW-14, GS-10, HP-04, HS-HDO-09, IS-03 , IT-01, LS-01, OM-03, PE-02, PG-03, PM-04 , PO-IMA-02, PO-LES-TO-02, PO-LES-IM-02, PO-TCO-02, PR(S)-02, RO-03, SC-7 (utilisation de matériel et métier spécialisés), SG-PAT-02, SG-SRE-02, SO-FLP-01, SO-MAO-02, SR-E (APA), SR-E (APB), SR-W (Groupe salarial 7), SR-W (Groupe salarial 8), SW-SCW-02, TI-05, WP-03</v>
      </c>
      <c r="C941" s="129" t="str" cm="1">
        <f t="array" ref="C941">_xlfn.TEXTJOIN(", ",TRUE,_xlfn._xlws.FILTER('5. Données salariales brutes'!$A$2:$A$1297,('5. Données salariales brutes'!$C$2:$C$1297 &gt;'5. Données salariales brutes'!E941)*('5. Données salariales brutes'!$C$2:$C$1297 &lt;'5. Données salariales brutes'!C941),"No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6), ED-LAT-04 (EE 7), EG-03, EL-03, EU-LAI-1, FB-1, GL-AIM-12, GL-AIM-13, GL-AMW-12, GL-AMW-13, GL-COI-10, GL-EIM-10, GL-GHW-10, GL-GHW-11, GL-GHW-12, GL-INM-13, GL-INM-14, GL-MAM-11, GL-MAM-12, GL-MAN-11, GL-MAN-12, GL-MDO-13, GL-MDO-14, GL-MOC-12, GL-MOC-13, GL-MST-14,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4), SR-W (Groupe salarial 5), SR-W (Groupe salarial 6), SW-SCW-01, SW-CHA-01</v>
      </c>
    </row>
    <row r="942" spans="1:3" ht="255" x14ac:dyDescent="0.25">
      <c r="A942" s="61" t="str">
        <f>'5. Données salariales brutes'!A942</f>
        <v>HS-PHS-09</v>
      </c>
      <c r="B942" s="130" t="str" cm="1">
        <f t="array" ref="B942">_xlfn.TEXTJOIN(", ", TRUE, _xlfn._xlws.FILTER('5. Données salariales brutes'!$A$2:$A$1297, ('5. Données salariales brutes'!$C$2:$C$1297 &lt; '5. Données salariales brutes'!D942) * ('5. Données salariales brutes'!$C$2:$C$1297 &gt;= '5. Données salariales brutes'!C942) * ('5. Données salariales brutes'!$A$2:$A$1297 &lt;&gt; '5. Données salariales brutes'!A942), "No matches"))</f>
        <v>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EG-05, EL-05, FO-01, FR-1, GL-COI-14, GL-EIM-13, GL-EIM-14, GL-PCF-13, GL-PCF-14, GL-PIP-14, GL-SMW-12, GL-SMW-13, GL-VHE-13, GL-VHE-14, GS-12, GT-05, HP-05, HS-HDO-10, HS-PHS-10, MA-03, PO-IMA-03, PO-LES-TO-03, PO-LES-IM-03, PO-TCO-03, RO-04, SO-MAO-03, SO-RAD-02, SR-E (Groupe salarial 4 MDO-5), SR-E (Groupe salarial 5), TI-05 Aviation, TR-02</v>
      </c>
      <c r="C942" s="129" t="str" cm="1">
        <f t="array" ref="C942">_xlfn.TEXTJOIN(", ",TRUE,_xlfn._xlws.FILTER('5. Données salariales brutes'!$A$2:$A$1297,('5. Données salariales brutes'!$C$2:$C$1297 &gt;'5. Données salariales brutes'!E942)*('5. Données salariales brutes'!$C$2:$C$1297 &lt;'5. Données salariales brutes'!C942),"No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GL-SMW-10, GL-SMW-11, GL-VHE-12, GL-WOW-14, GS-10, GS-11, HP-04, HR-02, HS-HDO-09, IT-01, LS-01, LS-02, MT-02, NU-CHN-1, NU-HOS-1, PE-02, PI-05-CGC, PR(S)-02, SC-7 (utilisation de matériel et métier spécialisés), SE-RES-1, SG-PAT-02, SG-SRE-02, SO-FLP-02, SO-MAO-02, SO-RAD-01, SR-W (Groupe salarial 8), SR-W (Groupe salarial 11), SW-SCW-02, SW-CHA-02, TI-05, UT-1, WP-03</v>
      </c>
    </row>
    <row r="943" spans="1:3" ht="225" x14ac:dyDescent="0.25">
      <c r="A943" s="61" t="str">
        <f>'5. Données salariales brutes'!A943</f>
        <v>HS-PHS-10</v>
      </c>
      <c r="B943" s="130" t="str" cm="1">
        <f t="array" ref="B943">_xlfn.TEXTJOIN(", ", TRUE, _xlfn._xlws.FILTER('5. Données salariales brutes'!$A$2:$A$1297, ('5. Données salariales brutes'!$C$2:$C$1297 &lt; '5. Données salariales brutes'!D943) * ('5. Données salariales brutes'!$C$2:$C$1297 &gt;= '5. Données salariales brutes'!C943) * ('5. Données salariales brutes'!$A$2:$A$1297 &lt;&gt; '5. Données salariales brutes'!A943), "No matches"))</f>
        <v>AG-02, AI-02, AS-05, BI-02, CH-02, CX-2, DD-09, ED-EDS-02, ED-EST-03 (EE 9), ED-EST-04 (EE 7), ED-EST-05 (EE 5), ED-EST-06 (EE 4), ED-EST-06 Maritimes (EE 10), ED-EST-06 Québec (EE 11), ED-EST-06 Québec (EE 12), ED-EST-06 Ontario (EE 8), ED-EST-04 Manitoba (EE 10), ED-EST-05 Manitoba (EE 9), ED-EST-06 Manitoba (EE 7), ED-EST-06 Manitoba (EE 8), ED-EST-05 Saskatchewan (EE 10), ED-EST-06 Saskatchewan (EE 8), ED-EST-06 Saskatchewan (EE 9),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PI-06-CGC, PM-05 , PM-MCO-01, PO-LES-TO-04, PO-TCO-04, PS-2, PR(S)-03, RO-05, SG-SRE-03, SO-FLP-03, SO-MAO-04, SO-RAD-03, SR-E (Groupe salarial 6), SR-E (Groupe salarial 7), SR-E (Groupe salarial 8), SR-E (Groupe salarial 9), SW-SCW-03, SW-SCW-01 Travailleurs du service social clinique, TI-06, TI-05 Marine, VM-1, WP-04</v>
      </c>
      <c r="C943" s="129" t="str" cm="1">
        <f t="array" ref="C943">_xlfn.TEXTJOIN(", ",TRUE,_xlfn._xlws.FILTER('5. Données salariales brutes'!$A$2:$A$1297,('5. Données salariales brutes'!$C$2:$C$1297 &gt;'5. Données salariales brutes'!E943)*('5. Données salariales brutes'!$C$2:$C$1297 &lt;'5. Données salariales brutes'!C943),"No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5), ED-EST-06 Manitoba (EE 6), ED-EST-04 Saskatchewan (EE 9),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HS-HDO-10, HS-PHS-09, MA-03, MT-02, NU-CHN-1, NU-HOS-1, PI-05-CGC, PO-IMA-03, PO-LES-TO-03, PO-LES-IM-03, PO-TCO-03, RO-04, SO-FLP-02, SO-MAO-03, SO-RAD-02, SR-E (Groupe salarial 4 MDO-5), SR-E (Groupe salarial 5), SR-W (Groupe salarial 11), SW-CHA-02, TI-05 Aviation, TR-02</v>
      </c>
    </row>
    <row r="944" spans="1:3" ht="270" x14ac:dyDescent="0.25">
      <c r="A944" s="61" t="str">
        <f>'5. Données salariales brutes'!A944</f>
        <v xml:space="preserve">IS-01 </v>
      </c>
      <c r="B944" s="130" t="str" cm="1">
        <f t="array" ref="B944">_xlfn.TEXTJOIN(", ", TRUE, _xlfn._xlws.FILTER('5. Données salariales brutes'!$A$2:$A$1297, ('5. Données salariales brutes'!$C$2:$C$1297 &lt; '5. Données salariales brutes'!D944) * ('5. Données salariales brutes'!$C$2:$C$1297 &gt;= '5. Données salariales brutes'!C944) * ('5. Données salariales brutes'!$A$2:$A$1297 &lt;&gt; '5. Données salariales brutes'!A944), "No matches"))</f>
        <v>AR-01, AS-01, CM-06, DA-CON-5, DA-PRO-5, DD-04, EC-01, ED-EST-01 (EE 4), ED-EST-01 (EE 5), ED-EST-02 (EE 3) ,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4), ED-LAT-04 (EE 2), GL-AMW-8, GL-ELE -10, GL-GHW-5, GL-GHW-6, GL-INM-9, GL-MAM-00, GL-MAM-6, GL-MAM-7, GL-MAN-7, GL-MDO-8, GL-MDO-9, GL-MOC-7, GL-MOC-8, GL-MST-10, GL-PCF-00, GL-PRW-7, GL-WOW-00, GS-05, GS-06,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944" s="129" t="str" cm="1">
        <f t="array" ref="C944">_xlfn.TEXTJOIN(", ",TRUE,_xlfn._xlws.FILTER('5. Données salariales brutes'!$A$2:$A$1297,('5. Données salariales brutes'!$C$2:$C$1297 &gt;'5. Données salariales brutes'!E944)*('5. Données salariales brutes'!$C$2:$C$1297 &lt;'5. Données salariales brutes'!C944),"No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row>
    <row r="945" spans="1:3" ht="300" x14ac:dyDescent="0.25">
      <c r="A945" s="61" t="str">
        <f>'5. Données salariales brutes'!A945</f>
        <v xml:space="preserve">IS-02 </v>
      </c>
      <c r="B945" s="130" t="str" cm="1">
        <f t="array" ref="B945">_xlfn.TEXTJOIN(", ", TRUE, _xlfn._xlws.FILTER('5. Données salariales brutes'!$A$2:$A$1297, ('5. Données salariales brutes'!$C$2:$C$1297 &lt; '5. Données salariales brutes'!D945) * ('5. Données salariales brutes'!$C$2:$C$1297 &gt;= '5. Données salariales brutes'!C945) * ('5. Données salariales brutes'!$A$2:$A$1297 &lt;&gt; '5. Données salariales brutes'!A945), "No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GL-INM-10, GL-INM-11, GL-MAM-8, GL-MAM-9, GL-MAN-9, GL-MDO-10, GL-MDO-11, GL-MOC-9, GL-MOC-10, GL-MST-12, GL-PCF-7, GL-PIP-00, GL-PRW-9, GL-VHE-00, GL-WOW-9, GS-07, GT-03, HS-HDO-06, HS-PHS-06, OM-02, PI-03-CGC, PM-02 , PY-07, SC-6 (service du pont et service de la chambre des machines), SC-STD-6, SC-4 (utilisation de matériel et métier spécialisés), SG-SRE-01, SO-MAO-TO, SR-E (Groupe salarial 1), SR-W (Groupe salarial 9) APC-7, SR-W (Groupe salarial 9) APD-9, ST-COR-2, TR-01</v>
      </c>
      <c r="C945" s="129" t="str" cm="1">
        <f t="array" ref="C945">_xlfn.TEXTJOIN(", ",TRUE,_xlfn._xlws.FILTER('5. Données salariales brutes'!$A$2:$A$1297,('5. Données salariales brutes'!$C$2:$C$1297 &gt;'5. Données salariales brutes'!E945)*('5. Données salariales brutes'!$C$2:$C$1297 &lt;'5. Données salariales brutes'!C945),"No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GL-MAM-00, GL-MAM-7, GL-MAN-7, GL-MAN-8, GL-MDO-8, GL-MDO-9, GL-MOC-8, GL-MST-10, GL-MST-11, GL-PCF-00,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946" spans="1:3" ht="285" x14ac:dyDescent="0.25">
      <c r="A946" s="61" t="str">
        <f>'5. Données salariales brutes'!A946</f>
        <v xml:space="preserve">IS-03 </v>
      </c>
      <c r="B946" s="130" t="str" cm="1">
        <f t="array" ref="B946">_xlfn.TEXTJOIN(", ", TRUE, _xlfn._xlws.FILTER('5. Données salariales brutes'!$A$2:$A$1297, ('5. Données salariales brutes'!$C$2:$C$1297 &lt; '5. Données salariales brutes'!D946) * ('5. Données salariales brutes'!$C$2:$C$1297 &gt;= '5. Données salariales brutes'!C946) * ('5. Données salariales brutes'!$A$2:$A$1297 &lt;&gt; '5. Données salariales brutes'!A946),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IT-01, LS-01, LS-02, OM-03, PE-02, PG-03, PM-04 , PO-IMA-02, PO-LES-TO-02, PO-LES-IM-02, PO-TCO-02, PR(S)-02, RO-03, SC-7 (utilisation de matériel et métier spécialisés), SG-PAT-02, SG-SRE-02, SO-FLP-01, SO-MAO-02, SR-E (APA), SR-E (APB), SR-W (Groupe salarial 7), SR-W (Groupe salarial 8), SW-SCW-02, TI-05, UT-1, WP-03</v>
      </c>
      <c r="C946" s="129" t="str" cm="1">
        <f t="array" ref="C946">_xlfn.TEXTJOIN(", ",TRUE,_xlfn._xlws.FILTER('5. Données salariales brutes'!$A$2:$A$1297,('5. Données salariales brutes'!$C$2:$C$1297 &gt;'5. Données salariales brutes'!E946)*('5. Données salariales brutes'!$C$2:$C$1297 &lt;'5. Données salariales brutes'!C946),"No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947" spans="1:3" ht="195" x14ac:dyDescent="0.25">
      <c r="A947" s="61" t="str">
        <f>'5. Données salariales brutes'!A947</f>
        <v xml:space="preserve">IS-04 </v>
      </c>
      <c r="B947" s="130" t="str" cm="1">
        <f t="array" ref="B947">_xlfn.TEXTJOIN(", ", TRUE, _xlfn._xlws.FILTER('5. Données salariales brutes'!$A$2:$A$1297, ('5. Données salariales brutes'!$C$2:$C$1297 &lt; '5. Données salariales brutes'!D947) * ('5. Données salariales brutes'!$C$2:$C$1297 &gt;= '5. Données salariales brutes'!C947) * ('5. Données salariales brutes'!$A$2:$A$1297 &lt;&gt; '5. Données salariales brutes'!A947), "No matches"))</f>
        <v>AS-05,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IT-02, LS-03, ND-ADV-1, ND-DIT-2,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947" s="129" t="str" cm="1">
        <f t="array" ref="C947">_xlfn.TEXTJOIN(", ",TRUE,_xlfn._xlws.FILTER('5. Données salariales brutes'!$A$2:$A$1297,('5. Données salariales brutes'!$C$2:$C$1297 &gt;'5. Données salariales brutes'!E947)*('5. Données salariales brutes'!$C$2:$C$1297 &lt;'5. Données salariales brutes'!C947),"No matches"))</f>
        <v>AG-02, AI-02,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12), ED-LAT-04 (EE 13), EG-05, EL-05, EU-PEI-2, FB-3, FO-01, FR-1, FR-2, FS-01, GL-EIM-14, GL-PCF-14, GL-SMW-13, GL-SMW-14, GL-VHE-14, GS-12, GS-13, HP-06, HR-03, HS-PHS-10, LP-00, MA-03, ND-DIT-1, ND-HME-1, OM-04, PC-02, PE-03, PI-06-CGC, PR(S)-03, RO-05, SO-FLP-03, SO-MAO-04, SO-RAD-02, SO-RAD-03, SR-E (Groupe salarial 6), SR-E (Groupe salarial 7), SR-E (Groupe salarial 8), SW-SCW-03, TI-06, TI-05 Aviation, TI-05 Marine, WP-04</v>
      </c>
    </row>
    <row r="948" spans="1:3" ht="75" x14ac:dyDescent="0.25">
      <c r="A948" s="61" t="str">
        <f>'5. Données salariales brutes'!A948</f>
        <v xml:space="preserve">IS-05 </v>
      </c>
      <c r="B948" s="130" t="str" cm="1">
        <f t="array" ref="B948">_xlfn.TEXTJOIN(", ", TRUE, _xlfn._xlws.FILTER('5. Données salariales brutes'!$A$2:$A$1297, ('5. Données salariales brutes'!$C$2:$C$1297 &lt; '5. Données salariales brutes'!D948) * ('5. Données salariales brutes'!$C$2:$C$1297 &gt;= '5. Données salariales brutes'!C948) * ('5. Données salariales brutes'!$A$2:$A$1297 &lt;&gt; '5. Données salariales brutes'!A948), "No matches"))</f>
        <v>AG-03, AS-06, BI-03, CH-03, CT-EAV-03 , CT-IAU-03, ED-EDS-04, ED-EST-05 (EE 9), ED-EST-06 (EE 7), ED-EST-06 (EE 8), EG-07, EL-07, EN-ENG-03, EN-SUR-02, FB-5, FR-4, GT-07, HP-08, HR-04, LS-04, MA-04, MT-04, ND-ADV-2, ND-DIT-3, ND-HME-3, NU-CHN-5, NU-HOS-5, OM-05, OP-2, PC-03, PG-05, PH-01, SG-SRE-04, SO-FLP-06, SO-MAO-07, SW-SCW-04, TI-06 Aviation, TI-06 Marine, VM-2, WP-05</v>
      </c>
      <c r="C948" s="129" t="str" cm="1">
        <f t="array" ref="C948">_xlfn.TEXTJOIN(", ",TRUE,_xlfn._xlws.FILTER('5. Données salariales brutes'!$A$2:$A$1297,('5. Données salariales brutes'!$C$2:$C$1297 &gt;'5. Données salariales brutes'!E948)*('5. Données salariales brutes'!$C$2:$C$1297 &lt;'5. Données salariales brutes'!C948),"No matches"))</f>
        <v>AI-03, AR-03, CT-FIN-02 , CX-3, EC-05, ED-EST-04 (EE 9), ED-EST-04 (EE 10), ED-EST-05 (EE 7), ED-EST-05 (EE 8), ED-EST-06 (EE 6), ED-EST-06 Ontario (EE 10), ED-EST-06 Manitoba (EE 10), ED-EST-06 Colombie-Britannique (EE 11), EG-06, EL-06, FO-02, FR-3, HP-07, MT-03, ND-DIT-2, ND-HME-2, NU-CHN-3, NU-CHN-4, NU-HOS-3, NU-HOS-4, OP-1, PE-04, PI-07-CGC, PR(S)-04, RO-06, SO-FLP-05, SO-MAO-06, SR-E (Groupe salarial 12), SW-SCW-03 Travailleurs du service social clinique, TI-07, TI-06 Sécurité ferroviaire, TR-03, UT-2</v>
      </c>
    </row>
    <row r="949" spans="1:3" ht="60" x14ac:dyDescent="0.25">
      <c r="A949" s="61" t="str">
        <f>'5. Données salariales brutes'!A949</f>
        <v xml:space="preserve">IS-06 </v>
      </c>
      <c r="B949" s="130" t="str" cm="1">
        <f t="array" ref="B949">_xlfn.TEXTJOIN(", ", TRUE, _xlfn._xlws.FILTER('5. Données salariales brutes'!$A$2:$A$1297, ('5. Données salariales brutes'!$C$2:$C$1297 &lt; '5. Données salariales brutes'!D949) * ('5. Données salariales brutes'!$C$2:$C$1297 &gt;= '5. Données salariales brutes'!C949) * ('5. Données salariales brutes'!$A$2:$A$1297 &lt;&gt; '5. Données salariales brutes'!A949), "No matches"))</f>
        <v>AI-05, AI-06, AS-07, CT-FIN-03 , CT-EAV-04 , CT-IAU-04, EC-06, EG-08, EL-08, EN-SUR-03, FB-6, FO-03, FR-6, HR-05, MA-05, ND-ADV-3, ND-DIT-4, ND-HME-4, NU-CHN-6, NU-HOS-6, PG-06, PH-02, PM-06 , PM-MCO-02, SE-RES-2, SG-SRE-06, SO-FLP-07, SO-MAO-09, SW-SCW-05, TI-07 Aviation, TI-07 Marine, VM-3, WP-06</v>
      </c>
      <c r="C949" s="129" t="str" cm="1">
        <f t="array" ref="C949">_xlfn.TEXTJOIN(", ",TRUE,_xlfn._xlws.FILTER('5. Données salariales brutes'!$A$2:$A$1297,('5. Données salariales brutes'!$C$2:$C$1297 &gt;'5. Données salariales brutes'!E949)*('5. Données salariales brutes'!$C$2:$C$1297 &lt;'5. Données salariales brutes'!C949),"No matches"))</f>
        <v>AI-04, AO-CAI-01, AR-04, CO-02, ED-EDS-05, ED-EST-05 (EE 10), ED-EST-06 (EE 9), ED-EST-06 (EE 10), EN-ENG-03, EN-SUR-02, FR-5, FS-02, GT-07, HP-09, IT-03, LP-01, MT-05, ND-HME-3, NU-CHN-5, NU-HOS-5, OP-3, PE-05, PG-05, PH-01, PS-3, PR(S)-05, SG-PAT-04, SG-SRE-05, SO-FLP-06, SO-MAO-08, SR-CPS1, SW-SCW-04, TI-08, TI-07 Sécurité ferroviaire, TR-04, VM-2</v>
      </c>
    </row>
    <row r="950" spans="1:3" ht="285" x14ac:dyDescent="0.25">
      <c r="A950" s="61" t="str">
        <f>'5. Données salariales brutes'!A950</f>
        <v>IT-01</v>
      </c>
      <c r="B950" s="130" t="str" cm="1">
        <f t="array" ref="B950">_xlfn.TEXTJOIN(", ", TRUE, _xlfn._xlws.FILTER('5. Données salariales brutes'!$A$2:$A$1297, ('5. Données salariales brutes'!$C$2:$C$1297 &lt; '5. Données salariales brutes'!D950) * ('5. Données salariales brutes'!$C$2:$C$1297 &gt;= '5. Données salariales brutes'!C950) * ('5. Données salariales brutes'!$A$2:$A$1297 &lt;&gt; '5. Données salariales brutes'!A950),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GL-SMW-11, GL-VHE-12, GL-WOW-14, GS-10, GS-11, HP-04, HR-02, HS-HDO-09, LS-02, MT-02, NU-CHN-1, NU-HOS-1, PE-02, PI-05-CGC, PR(S)-02, SC-7 (utilisation de matériel et métier spécialisés), SE-RES-1, SG-PAT-02, SG-SRE-02, SO-FLP-02, SO-MAO-02, SO-RAD-01, SR-W (Groupe salarial 8), SR-W (Groupe salarial 11), SW-SCW-02, SW-CHA-02, TI-05, UT-1, WP-03</v>
      </c>
      <c r="C950" s="129" t="str" cm="1">
        <f t="array" ref="C950">_xlfn.TEXTJOIN(", ",TRUE,_xlfn._xlws.FILTER('5. Données salariales brutes'!$A$2:$A$1297,('5. Données salariales brutes'!$C$2:$C$1297 &gt;'5. Données salariales brutes'!E950)*('5. Données salariales brutes'!$C$2:$C$1297 &lt;'5. Données salariales brutes'!C950),"No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GL-PCF-10, GL-PCF-11, GL-PIP-10, GL-PIP-11, GL-PRW-12, GL-PRW-13, GL-SMW-9, GL-SMW-10, GL-VHE-10, GL-VHE-11, GL-WOW-12, GL-WOW-13, GS-09, GT-04, HS-PHS-08, IS-03 , LI-9, LS-01, OM-03, PC-01, PG-03, PI-04-CGC, PM-04 , PO-IMA-02, PO-LES-TO-02, PO-LES-IM-02, PO-TCO-02, PS-1, RO-03, SC-6 (utilisation de matériel et métier spécialisés), SO-FLP-01, SR-E (Groupe salarial 3 MDO-4), SR-E (APA), SR-E (APB), SR-W (Groupe salarial 6), SR-W (Groupe salarial 7), SW-SCW-01</v>
      </c>
    </row>
    <row r="951" spans="1:3" ht="195" x14ac:dyDescent="0.25">
      <c r="A951" s="61" t="str">
        <f>'5. Données salariales brutes'!A951</f>
        <v>IT-02</v>
      </c>
      <c r="B951" s="130" t="str" cm="1">
        <f t="array" ref="B951">_xlfn.TEXTJOIN(", ", TRUE, _xlfn._xlws.FILTER('5. Données salariales brutes'!$A$2:$A$1297, ('5. Données salariales brutes'!$C$2:$C$1297 &lt; '5. Données salariales brutes'!D951) * ('5. Données salariales brutes'!$C$2:$C$1297 &gt;= '5. Données salariales brutes'!C951) * ('5. Données salariales brutes'!$A$2:$A$1297 &lt;&gt; '5. Données salariales brutes'!A951), "No matches"))</f>
        <v>CT-FIN-02 , CT-EAV-02 , CT-IAU-02, DS-3, ED-EDS-03, ED-EST-04 (EE 8), ED-EST-04 (EE 9), ED-EST-05 (EE 6), ED-EST-05 (EE 7), ED-EST-06 (EE 5), ED-EST-06 Ontario (EE 9), ED-EST-06 Ontario (EE 10), ED-EST-05 Manitoba (EE 10), ED-EST-06 Manitoba (EE 9), ED-EST-06 Saskatchewan (EE 10), ED-EST-06 Alberta (EE 10), ED-EST-05 Colombie-Britannique (EE 11), ED-EST-06 Colombie-Britannique (EE 10), EG-06, EL-06, FB-4, FR-3, GT-06, LS-03, ND-DIT-2, ND-HME-2, NU-CHN-2, NU-CHN-3, NU-HOS-2, NU-HOS-3, PG-04, SG-PAT-03, SG-SRE-03, SO-FLP-04, SO-MAO-05, SR-E (Groupe salarial 10), SR-E (Groupe salarial 11), SR-E (Groupe salarial 12), SR-W (Groupe salarial 12), SW-SCW-02 Travailleurs du service social clinique, SW-CHA-03, TI-07</v>
      </c>
      <c r="C951" s="129" t="str" cm="1">
        <f t="array" ref="C951">_xlfn.TEXTJOIN(", ",TRUE,_xlfn._xlws.FILTER('5. Données salariales brutes'!$A$2:$A$1297,('5. Données salariales brutes'!$C$2:$C$1297 &gt;'5. Données salariales brutes'!E951)*('5. Données salariales brutes'!$C$2:$C$1297 &lt;'5. Données salariales brutes'!C951),"No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ED-EST-06 Manitoba (EE 8),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GL-SMW-13, GL-SMW-14, GS-13, HP-06, HR-03, HS-PHS-10, IS-04 ,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row>
    <row r="952" spans="1:3" ht="60" x14ac:dyDescent="0.25">
      <c r="A952" s="61" t="str">
        <f>'5. Données salariales brutes'!A952</f>
        <v>IT-03</v>
      </c>
      <c r="B952" s="130" t="str" cm="1">
        <f t="array" ref="B952">_xlfn.TEXTJOIN(", ", TRUE, _xlfn._xlws.FILTER('5. Données salariales brutes'!$A$2:$A$1297, ('5. Données salariales brutes'!$C$2:$C$1297 &lt; '5. Données salariales brutes'!D952) * ('5. Données salariales brutes'!$C$2:$C$1297 &gt;= '5. Données salariales brutes'!C952) * ('5. Données salariales brutes'!$A$2:$A$1297 &lt;&gt; '5. Données salariales brutes'!A952), "No matches"))</f>
        <v>AI-04, AI-05, AR-04, AS-07, CO-02, EC-06, ED-EST-06 (EE 10), EG-08, EL-08, FB-6, FO-03, FR-6, FS-02, HP-09, IS-06 , LP-01, MA-05, MT-05, NU-CHN-6, NU-HOS-6, OP-3, PE-05, PG-06, PM-06 , PM-MCO-02, PR(S)-05, SE-RES-2, SG-SRE-05, SG-SRE-06, SO-FLP-07, SO-MAO-09, TI-07 Marine, TR-04</v>
      </c>
      <c r="C952" s="129" t="str" cm="1">
        <f t="array" ref="C952">_xlfn.TEXTJOIN(", ",TRUE,_xlfn._xlws.FILTER('5. Données salariales brutes'!$A$2:$A$1297,('5. Données salariales brutes'!$C$2:$C$1297 &gt;'5. Données salariales brutes'!E952)*('5. Données salariales brutes'!$C$2:$C$1297 &lt;'5. Données salariales brutes'!C952),"No matches"))</f>
        <v>AG-03, AO-CAI-01, BI-03, CH-03, CT-EAV-03 , CT-IAU-03, ED-EDS-05, ED-EST-05 (EE 9), ED-EST-05 (EE 10), ED-EST-06 (EE 8), ED-EST-06 (EE 9), EG-07, EL-07, EN-ENG-03, EN-SUR-02, FR-5, GT-07, HP-08, HR-04, ND-ADV-2, ND-DIT-3, ND-HME-3, NU-CHN-5, NU-HOS-5, OP-2, PC-03, PG-05, PH-01, PS-3, SG-PAT-04, SO-FLP-06, SO-MAO-08, SR-CPS1, SW-SCW-04, TI-08, TI-06 Aviation, TI-06 Marine, TI-07 Sécurité ferroviaire, VM-2</v>
      </c>
    </row>
    <row r="953" spans="1:3" ht="45" x14ac:dyDescent="0.25">
      <c r="A953" s="61" t="str">
        <f>'5. Données salariales brutes'!A953</f>
        <v>IT-04</v>
      </c>
      <c r="B953" s="130" t="str" cm="1">
        <f t="array" ref="B953">_xlfn.TEXTJOIN(", ", TRUE, _xlfn._xlws.FILTER('5. Données salariales brutes'!$A$2:$A$1297, ('5. Données salariales brutes'!$C$2:$C$1297 &lt; '5. Données salariales brutes'!D953) * ('5. Données salariales brutes'!$C$2:$C$1297 &gt;= '5. Données salariales brutes'!C953) * ('5. Données salariales brutes'!$A$2:$A$1297 &lt;&gt; '5. Données salariales brutes'!A953), "No matches"))</f>
        <v>AG-05, AO-CAI-03, AO-HPS-01, AO-HPS-02, BI-05, CH-05, CO-04, CT-FIN-04 , CT-EAV-05 , DE-02, DS-4, EC-07, EN-SUR-04, MA-06, MT-07, NU-CHN-7, NU-HOS-7, PC-05, PH-03, SE-REM-1, SE-RES-3, SG-PAT-06, SG-PAT-07, SG-SRE-08, SO-INS-01, TI-08 Aviation, TI-08 Marine, VM-4</v>
      </c>
      <c r="C953" s="129" t="str" cm="1">
        <f t="array" ref="C953">_xlfn.TEXTJOIN(", ",TRUE,_xlfn._xlws.FILTER('5. Données salariales brutes'!$A$2:$A$1297,('5. Données salariales brutes'!$C$2:$C$1297 &gt;'5. Données salariales brutes'!E953)*('5. Données salariales brutes'!$C$2:$C$1297 &lt;'5. Données salariales brutes'!C953),"No matches"))</f>
        <v>AG-04, AI-06, AI-07, AO-CAI-02, AR-05, AS-08, BI-04, CH-04, CO-03, DE-01, EL-09, EN-ENG-04, FB-7, FO-04, FS-03, GT-08, HR-05, LS-05, MT-06, ND-ADV-3, ND-HME-4, PC-04, PE-06, PM-07, PM-MCO-03, PS-4, SG-PAT-05, SG-SRE-07, SO-MAO-10, TI-08 Sécurité ferroviaire, TR-05, UT-3, WP-06</v>
      </c>
    </row>
    <row r="954" spans="1:3" x14ac:dyDescent="0.25">
      <c r="A954" s="61" t="str">
        <f>'5. Données salariales brutes'!A954</f>
        <v>IT-05</v>
      </c>
      <c r="B954" s="130" t="str" cm="1">
        <f t="array" ref="B954">_xlfn.TEXTJOIN(", ", TRUE, _xlfn._xlws.FILTER('5. Données salariales brutes'!$A$2:$A$1297, ('5. Données salariales brutes'!$C$2:$C$1297 &lt; '5. Données salariales brutes'!D954) * ('5. Données salariales brutes'!$C$2:$C$1297 &gt;= '5. Données salariales brutes'!C954) * ('5. Données salariales brutes'!$A$2:$A$1297 &lt;&gt; '5. Données salariales brutes'!A954), "No matches"))</f>
        <v>AC-02, AR-07, DS-6, EN-ENG-06, EN-SUR-06, SE-RES-5</v>
      </c>
      <c r="C954" s="129" t="str" cm="1">
        <f t="array" ref="C954">_xlfn.TEXTJOIN(", ",TRUE,_xlfn._xlws.FILTER('5. Données salariales brutes'!$A$2:$A$1297,('5. Données salariales brutes'!$C$2:$C$1297 &gt;'5. Données salariales brutes'!E954)*('5. Données salariales brutes'!$C$2:$C$1297 &lt;'5. Données salariales brutes'!C954),"No matches"))</f>
        <v>AO-CAI-05, DE-03, DS-5, EN-SUR-05, SE-REM-2, SO-MAO-12, UT-4</v>
      </c>
    </row>
    <row r="955" spans="1:3" ht="105" x14ac:dyDescent="0.25">
      <c r="A955" s="61" t="str">
        <f>'5. Données salariales brutes'!A955</f>
        <v>LI-1</v>
      </c>
      <c r="B955" s="130" t="str" cm="1">
        <f t="array" ref="B955">_xlfn.TEXTJOIN(", ", TRUE, _xlfn._xlws.FILTER('5. Données salariales brutes'!$A$2:$A$1297, ('5. Données salariales brutes'!$C$2:$C$1297 &lt; '5. Données salariales brutes'!D955) * ('5. Données salariales brutes'!$C$2:$C$1297 &gt;= '5. Données salariales brutes'!C955) * ('5. Données salariales brutes'!$A$2:$A$1297 &lt;&gt; '5. Données salariales brutes'!A955), "No matches"))</f>
        <v>DA-PRO-2, ED-EST-01 Maritimes (EE 5), ED-EST-01 Maritimes (EE 6), ED-EST-02 Maritimes (EE 4), ED-EST-03 Maritimes (EE 1), ED-EST-03 Maritimes (EE 2), ED-EST-01 Québec (EE 3), ED-EST-02 Québec (EE 2), ED-EST-02 Québec (EE 3), ED-EST-03 Québec (EE 1), ED-EST-01 Ontario (EE 3), ED-EST-01 Manitoba (EE 4), ED-EST-02 Manitoba (EE 1), ED-EST-02 Manitoba (EE 2), ED-EST-01 Saskatchewan (EE 5), ED-EST-02 Saskatchewan (EE 2), ED-EST-01 Alberta (EE 5), ED-EST-02 Alberta (EE 2), ED-EST-01 Colombie-Britannique (EE 2), ED-LAT-01 (EE 1), EG-02 employé‑e‑s dont le traitement est protégé, GL-ELE -1, GL-ELE -2, GL-MDO-1, HS-PHS-01, LI-2, OE-MEO-4, PY-02, SR-W (Groupe salarial 9) APC-3, ST-OCE-2, ST-STN-1, ST-STN-2</v>
      </c>
      <c r="C955" s="129" t="str" cm="1">
        <f t="array" ref="C955">_xlfn.TEXTJOIN(", ",TRUE,_xlfn._xlws.FILTER('5. Données salariales brutes'!$A$2:$A$1297,('5. Données salariales brutes'!$C$2:$C$1297 &gt;'5. Données salariales brutes'!E955)*('5. Données salariales brutes'!$C$2:$C$1297 &lt;'5. Données salariales brutes'!C955),"No matches"))</f>
        <v>CM-03, CR-02, DA-CON-1, DA-CON-2, DA-CON Niveau spécial C, ED-EST-01 Maritimes (EE 4), ED-EST-02 Maritimes (EE 3), ED-EST-02 Québec (EE 1), ED-EST-01 Ontario (EE 1), ED-EST-01 Ontario (EE 2), ED-EST-01 Manitoba (EE 2), ED-EST-01 Manitoba (EE 3), ED-EST-01 Saskatchewan (EE 4), ED-EST-02 Saskatchewan (EE 1), ED-EST-01 Alberta (EE 3), ED-EST-01 Alberta (EE 4), ED-EST-02 Alberta (EE 1), ED-EST-01 Colombie-Britannique (EE 1), GS-02, SR-W (Groupe salarial 9) APD-3, ST-OCE-1, ST-TYP-1, ST-TYP-2</v>
      </c>
    </row>
    <row r="956" spans="1:3" ht="150" x14ac:dyDescent="0.25">
      <c r="A956" s="61" t="str">
        <f>'5. Données salariales brutes'!A956</f>
        <v>LI-2</v>
      </c>
      <c r="B956" s="130" t="str" cm="1">
        <f t="array" ref="B956">_xlfn.TEXTJOIN(", ", TRUE, _xlfn._xlws.FILTER('5. Données salariales brutes'!$A$2:$A$1297, ('5. Données salariales brutes'!$C$2:$C$1297 &lt; '5. Données salariales brutes'!D956) * ('5. Données salariales brutes'!$C$2:$C$1297 &gt;= '5. Données salariales brutes'!C956) * ('5. Données salariales brutes'!$A$2:$A$1297 &lt;&gt; '5. Données salariales brutes'!A956), "No matches"))</f>
        <v>CM-04, CR-03, DA-CON-3, ED-EST-01 Maritimes (EE 6), ED-EST-01 Maritimes (EE 7),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ED-EST-01 Saskatchewan (EE 7), ED-EST-02 Saskatchewan (EE 3), ED-EST-03 Saskatchewan (EE 1), ED-EST-01 Alberta (EE 6), ED-EST-02 Alberta (EE 3), ED-EST-01 Colombie-Britannique(EE 3), ED-EST-02 Colombie-Britannique (EE 1), ED-LAT-01 (EE 1), ED-LAT-01 (EE 2), EU-TEA (Maritimes), EU-TEA (Québec), EU-TEA (Ontario), EU-TEA (Manitoba), EU-TEA (Saskatchewan), EU-TEA (Alberta), EU-TEA (Colombie-Britannique), GL-AMW-1, GL-ELE -2, GL-ELE -3, GL-MDO-1, GL-MDO-2, HS-HDO-01, LI-3, SR-W (Groupe salarial 9) APD-4, ST-SCY-1</v>
      </c>
      <c r="C956" s="129" t="str" cm="1">
        <f t="array" ref="C956">_xlfn.TEXTJOIN(", ",TRUE,_xlfn._xlws.FILTER('5. Données salariales brutes'!$A$2:$A$1297,('5. Données salariales brutes'!$C$2:$C$1297 &gt;'5. Données salariales brutes'!E956)*('5. Données salariales brutes'!$C$2:$C$1297 &lt;'5. Données salariales brutes'!C956),"No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ED-EST-01 Alberta (EE 5), ED-EST-02 Alberta (EE 2), ED-EST-01 Colombie-Britannique (EE 2), EG-02 employé‑e‑s dont le traitement est protégé, GL-ELE -1, GS-02, HS-PHS-01, LI-1, OE-MEO-4, PY-02, SR-W (Groupe salarial 9) APC-3, SR-W (Groupe salarial 9) APD-3, ST-OCE-2, ST-STN-1, ST-STN-2</v>
      </c>
    </row>
    <row r="957" spans="1:3" ht="165" x14ac:dyDescent="0.25">
      <c r="A957" s="61" t="str">
        <f>'5. Données salariales brutes'!A957</f>
        <v>LI-3</v>
      </c>
      <c r="B957" s="130" t="str" cm="1">
        <f t="array" ref="B957">_xlfn.TEXTJOIN(", ", TRUE, _xlfn._xlws.FILTER('5. Données salariales brutes'!$A$2:$A$1297, ('5. Données salariales brutes'!$C$2:$C$1297 &lt; '5. Données salariales brutes'!D957) * ('5. Données salariales brutes'!$C$2:$C$1297 &gt;= '5. Données salariales brutes'!C957) * ('5. Données salariales brutes'!$A$2:$A$1297 &lt;&gt; '5. Données salariales brutes'!A957), "No matches"))</f>
        <v>CM-04,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7), ED-EST-02 Alberta (EE 4), ED-EST-03 Alberta (EE 1), ED-EST-01 Colombie-Britannique (EE 4), ED-EST-02 Colombie-Britannique (EE 2), ED-LAT-01 (EE 3), EU-TEA (Maritimes), EU-TEA (Québec), EU-TEA (Ontario), EU-TEA (Manitoba), EU-TEA (Saskatchewan), EU-TEA (Alberta), EU-TEA (Colombie-Britannique), GL-AMW-2, GL-ELE -4, GL-MAN-1, GL-MDO-2, GL-MDO-3, GL-MOC-1, GL-MOC-2, GS-03, GT-01, HS-PHS-02, PY-03, SR-W (Groupe salarial 9) APC-4, SR-W (Groupe salarial 9) APD-5, ST-OCE-3, ST-SCY-2</v>
      </c>
      <c r="C957" s="129" t="str" cm="1">
        <f t="array" ref="C957">_xlfn.TEXTJOIN(", ",TRUE,_xlfn._xlws.FILTER('5. Données salariales brutes'!$A$2:$A$1297,('5. Données salariales brutes'!$C$2:$C$1297 &gt;'5. Données salariales brutes'!E957)*('5. Données salariales brutes'!$C$2:$C$1297 &lt;'5. Données salariales brutes'!C957),"No matches"))</f>
        <v>CR-03, DA-CON-3, ED-EST-01 Maritimes (EE 6), ED-EST-02 Maritimes (EE 5), ED-EST-03 Maritimes (EE 2), ED-EST-01 Québec (EE 4), ED-EST-02 Québec (EE 3), ED-EST-03 Québec (EE 2), ED-EST-01 Ontario (EE 4), ED-EST-02 Ontario (EE 1), ED-EST-01 Manitoba (EE 4),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HS-HDO-01, LI-2, PY-02, SR-W (Groupe salarial 9) APC-3, SR-W (Groupe salarial 9) APD-4, ST-SCY-1, ST-STN-2</v>
      </c>
    </row>
    <row r="958" spans="1:3" ht="180" x14ac:dyDescent="0.25">
      <c r="A958" s="61" t="str">
        <f>'5. Données salariales brutes'!A958</f>
        <v>LI-4</v>
      </c>
      <c r="B958" s="130" t="str" cm="1">
        <f t="array" ref="B958">_xlfn.TEXTJOIN(", ", TRUE, _xlfn._xlws.FILTER('5. Données salariales brutes'!$A$2:$A$1297, ('5. Données salariales brutes'!$C$2:$C$1297 &lt; '5. Données salariales brutes'!D958) * ('5. Données salariales brutes'!$C$2:$C$1297 &gt;= '5. Données salariales brutes'!C958) * ('5. Données salariales brutes'!$A$2:$A$1297 &lt;&gt; '5. Données salariales brutes'!A958), "No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ED-EST-03 Ontario (EE 2), ED-EST-01 Manitoba (EE 8), ED-EST-02 Manitoba (EE 6),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4), ED-EST-03 Colombie-Britannique (EE 1), ED-LAT-01 (EE 4), ED-LAT-01 (EE 5), ED-LAT-02 (EE 1), ED-LAT-02 (EE 2), EL-01, GL-AMW-00, GL-AMW-4, GL-ELE -5, GL-ELE -6, GL-MAN-2, GL-MAN-3, GL-MDO-4, GL-MOC-3, GL-MOC-4, GS-04, HS-HDO-02, HS-PHS-03, OE-MEO-5, PY-04, SR-W (Groupe salarial 1), ST-COR-1, ST-SCY-3, TI-01</v>
      </c>
      <c r="C958" s="129" t="str" cm="1">
        <f t="array" ref="C958">_xlfn.TEXTJOIN(", ",TRUE,_xlfn._xlws.FILTER('5. Données salariales brutes'!$A$2:$A$1297,('5. Données salariales brutes'!$C$2:$C$1297 &gt;'5. Données salariales brutes'!E958)*('5. Données salariales brutes'!$C$2:$C$1297 &lt;'5. Données salariales brutes'!C958),"No matches"))</f>
        <v>CM-04, DA-PRO-3, DD-02, ED-EST-01 (EE 1), ED-EST-01 Maritimes (EE 7), ED-EST-01 Maritimes (EE 8), ED-EST-02 Maritimes (EE 6), ED-EST-02 Maritimes (EE 7),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ED-EST-02 Manitoba (EE 5), ED-EST-03 Manitoba (EE 1), ED-EST-03 Manitoba (EE 2), ED-EST-01 Saskatchewan (EE 7), ED-EST-01 Saskatchewan (EE 8), ED-EST-02 Saskatchewan (EE 4), ED-EST-03 Saskatchewan (EE 2), ED-EST-01 Alberta (EE 7), ED-EST-02 Alberta (EE 4), ED-EST-03 Alberta (EE 1), ED-EST-01 Colombie-Britannique (EE 4), ED-EST-02 Colombie-Britannique (EE 2), ED-EST-02 Colombie-Britannique (EE 3), ED-LAT-01 (EE 3), EU-TEA (Maritimes), EU-TEA (Québec), EU-TEA (Ontario), EU-TEA (Manitoba), EU-TEA (Saskatchewan), EU-TEA (Alberta), EU-TEA (Colombie-Britannique), GL-AMW-2, GL-AMW-3, GL-ELE -4, GL-MAN-1, GL-MDO-2, GL-MDO-3, GL-MOC-1, GL-MOC-2, GS-03, GT-01, HS-PHS-02, PY-03, SR-W (Groupe salarial 9) APC-4, SR-W (Groupe salarial 9) APD-5, ST-OCE-3, ST-SCY-2</v>
      </c>
    </row>
    <row r="959" spans="1:3" ht="225" x14ac:dyDescent="0.25">
      <c r="A959" s="61" t="str">
        <f>'5. Données salariales brutes'!A959</f>
        <v>LI-5</v>
      </c>
      <c r="B959" s="130" t="str" cm="1">
        <f t="array" ref="B959">_xlfn.TEXTJOIN(", ", TRUE, _xlfn._xlws.FILTER('5. Données salariales brutes'!$A$2:$A$1297, ('5. Données salariales brutes'!$C$2:$C$1297 &lt; '5. Données salariales brutes'!D959) * ('5. Données salariales brutes'!$C$2:$C$1297 &gt;= '5. Données salariales brutes'!C959) * ('5. Données salariales brutes'!$A$2:$A$1297 &lt;&gt; '5. Données salariales brutes'!A959), "No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ED-EST-02 Ontario (EE 5), ED-EST-03 Ontario (EE 4), ED-EST-04 Ontario (EE 1), ED-EST-02 Manitoba (EE 8), ED-EST-02 Manitoba (EE 9), ED-EST-03 Manitoba (EE 4), ED-EST-03 Manitoba (EE 5), ED-EST-02 Saskatchewan (EE 7), ED-EST-03 Saskatchewan (EE 5), ED-EST-04 Saskatchewan (EE 1), ED-EST-02 Alberta (EE 6),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c r="C959" s="129" t="str" cm="1">
        <f t="array" ref="C959">_xlfn.TEXTJOIN(", ",TRUE,_xlfn._xlws.FILTER('5. Données salariales brutes'!$A$2:$A$1297,('5. Données salariales brutes'!$C$2:$C$1297 &gt;'5. Données salariales brutes'!E959)*('5. Données salariales brutes'!$C$2:$C$1297 &lt;'5. Données salariales brutes'!C959),"No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5),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GL-MAN-2, GL-MAN-3, GL-MDO-4, GL-MDO-5, GL-MOC-3, GL-MOC-4, GS-04, HS-HDO-02, HS-PHS-03, OE-MEO-5, PY-04, SR-W (Groupe salarial 1), SR-W (Groupe salarial 9) APD-6, ST-COR-1, ST-SCY-3, TI-01</v>
      </c>
    </row>
    <row r="960" spans="1:3" ht="255" x14ac:dyDescent="0.25">
      <c r="A960" s="61" t="str">
        <f>'5. Données salariales brutes'!A960</f>
        <v>LI-6</v>
      </c>
      <c r="B960" s="130" t="str" cm="1">
        <f t="array" ref="B960">_xlfn.TEXTJOIN(", ", TRUE, _xlfn._xlws.FILTER('5. Données salariales brutes'!$A$2:$A$1297, ('5. Données salariales brutes'!$C$2:$C$1297 &lt; '5. Données salariales brutes'!D960) * ('5. Données salariales brutes'!$C$2:$C$1297 &gt;= '5. Données salariales brutes'!C960) * ('5. Données salariales brutes'!$A$2:$A$1297 &lt;&gt; '5. Données salariales brutes'!A960),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5), ED-LAT-03 (EE 3), ED-LAT-03 (EE 4), ED-LAT-04 (EE 2), GL-AIM-00, GL-AMW-8, GL-ELE -9, GL-ELE -10, GL-GHW-5, GL-INM-9, GL-MAM-00, GL-MAM-6, GL-MAM-7, GL-MAN-6, GL-MAN-7, GL-MDO-8, GL-MOC-7,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960" s="129" t="str" cm="1">
        <f t="array" ref="C960">_xlfn.TEXTJOIN(", ",TRUE,_xlfn._xlws.FILTER('5. Données salariales brutes'!$A$2:$A$1297,('5. Données salariales brutes'!$C$2:$C$1297 &gt;'5. Données salariales brutes'!E960)*('5. Données salariales brutes'!$C$2:$C$1297 &lt;'5. Données salariales brutes'!C960),"No matches"))</f>
        <v>CR-05, DD-03, ED-EST-01 (EE 3), ED-EST-02 (EE 2) , ED-EST-02 Maritimes (EE 9), ED-EST-03 Maritimes (EE 7), ED-EST-04 Maritimes (EE 3), ED-EST-05 Maritimes (EE 1), ED-EST-01 Québec (EE 8), ED-EST-02 Québec (EE 7), ED-EST-03 Québec (EE 5),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ED-LAT-02 (EE 4), ED-LAT-03 (EE 2), ED-LAT-04 (EE 1), EG-01, GL-AMW-6, GL-AMW-7, GL-ELE -8, GL-GHW-3, GL-GHW-4, GL-INM-00, GL-MAM-5, GL-MAN-5, GL-MDO-6, GL-MDO-7, GL-MOC-5, GL-MOC-6, GL-MST-00, GL-PRW-00, GL-PRW-5, GT-02, HP-01, HS-HDO-03, HS-HDO-04, HS-PHS-04, OM-01, PI-01-CGC,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row>
    <row r="961" spans="1:3" ht="315" x14ac:dyDescent="0.25">
      <c r="A961" s="61" t="str">
        <f>'5. Données salariales brutes'!A961</f>
        <v>LI-7</v>
      </c>
      <c r="B961" s="130" t="str" cm="1">
        <f t="array" ref="B961">_xlfn.TEXTJOIN(", ", TRUE, _xlfn._xlws.FILTER('5. Données salariales brutes'!$A$2:$A$1297, ('5. Données salariales brutes'!$C$2:$C$1297 &lt; '5. Données salariales brutes'!D961) * ('5. Données salariales brutes'!$C$2:$C$1297 &gt;= '5. Données salariales brutes'!C961) * ('5. Données salariales brutes'!$A$2:$A$1297 &lt;&gt; '5. Données salariales brutes'!A961), "No matches"))</f>
        <v>AS-02, CM-07, CO-DEV/PER, CR-06, DA-CON-6,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961" s="129" t="str" cm="1">
        <f t="array" ref="C961">_xlfn.TEXTJOIN(", ",TRUE,_xlfn._xlws.FILTER('5. Données salariales brutes'!$A$2:$A$1297,('5. Données salariales brutes'!$C$2:$C$1297 &gt;'5. Données salariales brutes'!E961)*('5. Données salariales brutes'!$C$2:$C$1297 &lt;'5. Données salariales brutes'!C961),"No matches"))</f>
        <v>AR-01, AS-01, CM-06, DA-CON-5, DA-PRO-5, DD-04, EC-01, ED-EST-01 (EE 4), ED-EST-01 (EE 5), ED-EST-02 (EE 3) , ED-EST-02 (EE 4), ED-EST-03 (EE 1), ED-EST-03 (EE 2),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3), ED-LAT-03 (EE 4), ED-LAT-04 (EE 2), GL-AMW-8, GL-AMW-9, GL-ELE -10, GL-GHW-5, GL-GHW-6, GL-INM-9, GL-MAM-00, GL-MAM-6, GL-MAM-7, GL-MAN-7, GL-MDO-8, GL-MDO-9, GL-MOC-7, GL-MOC-8, GL-MST-10, GL-PCF-00, GL-PCF-6, GL-PRW-7, GL-WOW-00, GS-05, GS-06, IS-01 , MA-01, PG-01, PI-02-CGC, PM-01 ,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962" spans="1:3" ht="315" x14ac:dyDescent="0.25">
      <c r="A962" s="61" t="str">
        <f>'5. Données salariales brutes'!A962</f>
        <v>LI-8</v>
      </c>
      <c r="B962" s="130" t="str" cm="1">
        <f t="array" ref="B962">_xlfn.TEXTJOIN(", ", TRUE, _xlfn._xlws.FILTER('5. Données salariales brutes'!$A$2:$A$1297, ('5. Données salariales brutes'!$C$2:$C$1297 &lt; '5. Données salariales brutes'!D962) * ('5. Données salariales brutes'!$C$2:$C$1297 &gt;= '5. Données salariales brutes'!C962) * ('5. Données salariales brutes'!$A$2:$A$1297 &lt;&gt; '5. Données salariales brutes'!A962), "No matches"))</f>
        <v>AS-03, DA-PRO-6, DS-1, EC-02, ED-EST-01 (EE 7) , ED-EST-01 (EE 8), ED-EST-02 (EE 6) , ED-EST-02 (EE 7) , ED-EST-03 (EE 4), ED-EST-04 (EE 2), ED-EST-04 Maritimes (EE 8), ED-EST-05 Maritimes (EE 5), ED-EST-05 Maritimes (EE 6), ED-EST-06 Maritimes (EE 4), ED-EST-06 Maritimes (EE 5), ED-EST-03 Québec (EE 10), ED-EST-03 Québec (EE 11), ED-EST-04 Québec (EE 9),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3),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7), ED-LAT-03 (EE 8), ED-LAT-04 (EE 6), EG-03, EU-LAI-1, FB-1, GL-AIM-11, GL-AIM-12, GL-AMW-12, GL-COI-9, GL-EIM-9, GL-ELE -14, GL-GHW-10, GL-GHW-11, GL-INM-12, GL-INM-13, GL-MAM-10, GL-MAM-11, GL-MAN-10, GL-MAN-11, GL-MDO-12, GL-MOC-11, GL-MOC-12, GL-MST-14, GL-PCF-9, GL-PIP-9, GL-PRW-10, GL-PRW-11, GL-SMW-8, GL-VHE-8, GL-VHE-9, GL-WOW-10, GL-WOW-11, HP-03, HR-01, HS-HDO-08, HS-PHS-07, MA-02, PE-01, PG-02, PM-03 , PO-IMA-01, PO-LES-TO-01, PO-LES-IM-01, PO-TCO-01, PR(S)-01, SC-5 (utilisation de matériel et métier spécialisés), SG-PAT-01, SO-MAO-01, SR-E (Groupe salarial 2 ELE-2), SR-W (Groupe salarial 4), SR-W (Groupe salarial 5), SR-W (Groupe salarial 9) APC-8, SR-W (Groupe salarial 9) APD-10, SW-CHA-01, TI-04, WP-02</v>
      </c>
      <c r="C962" s="129" t="str" cm="1">
        <f t="array" ref="C962">_xlfn.TEXTJOIN(", ",TRUE,_xlfn._xlws.FILTER('5. Données salariales brutes'!$A$2:$A$1297,('5. Données salariales brutes'!$C$2:$C$1297 &gt;'5. Données salariales brutes'!E962)*('5. Données salariales brutes'!$C$2:$C$1297 &lt;'5. Données salariales brutes'!C962),"No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ED-EST-06 Saskatchewan (EE 1), ED-EST-03 Alberta (EE 7), ED-EST-03 Alberta (EE 8), ED-EST-04 Alberta (EE 4), ED-EST-05 Alberta (EE 3), ED-EST-06 Alberta (EE 2), ED-EST-02 Colombie-Britannique (EE 9), ED-EST-03 Colombie-Britannique(EE 6), ED-EST-04 Colombie-Britannique (EE 4), ED-EST-04 Colombie-Britannique (EE 5), ED-EST-05 Colombie-Britannique (EE 3), ED-EST-06 Colombie-Britannique (EE 1), ED-EST-06 Colombie-Britannique (EE 2), ED-LAT-01 (EE 10), ED-LAT-01 (EE 11), ED-LAT-02 (EE 7), ED-LAT-02 (EE 8), ED-LAT-03 (EE 6), ED-LAT-04 (EE 4), ED-LAT-04 (EE 5), EG-02, EL-02, EN-ENG-01, FR - Recruitment, GL-AIM-9, GL-AIM-10, GL-AMW-10, GL-AMW-11, GL-COI-00, GL-EIM-00, GL-ELE -12, GL-ELE -13, GL-GHW-7, GL-GHW-8, GL-INM-11, GL-MAM-8, GL-MAM-9, GL-MAN-9, GL-MDO-10, GL-MDO-11, GL-MOC-9, GL-MOC-10, GL-MST-12, GL-MST-13, GL-PCF-7, GL-PCF-8, GL-PRW-9, GL-SMW-00, GL-VHE-00, GL-WOW-9, GS-07, GS-08, GT-03, HS-HDO-06, HS-HDO-07, HS-PHS-06,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963" spans="1:3" ht="285" x14ac:dyDescent="0.25">
      <c r="A963" s="61" t="str">
        <f>'5. Données salariales brutes'!A963</f>
        <v>LI-9</v>
      </c>
      <c r="B963" s="130" t="str" cm="1">
        <f t="array" ref="B963">_xlfn.TEXTJOIN(", ", TRUE, _xlfn._xlws.FILTER('5. Données salariales brutes'!$A$2:$A$1297, ('5. Données salariales brutes'!$C$2:$C$1297 &lt; '5. Données salariales brutes'!D963) * ('5. Données salariales brutes'!$C$2:$C$1297 &gt;= '5. Données salariales brutes'!C963) * ('5. Données salariales brutes'!$A$2:$A$1297 &lt;&gt; '5. Données salariales brutes'!A963), "No matches"))</f>
        <v>AG-01, AI-01, AS-04, BI-01, CH-01, CR-07, DA-CON-7, DA-PRO-7, DS-2, EC-03, ED-EST-02 (EE 8), ED-EST-02 (EE 9), ED-EST-03 (EE 6), ED-EST-04 (EE 3), ED-EST-05 (EE 2), ED-EST-04 Maritimes (EE 10), ED-EST-05 Maritimes (EE 7), ED-EST-06 Maritimes (EE 6), ED-EST-04 Québec (EE 12), ED-EST-05 Québec (EE 9), ED-EST-05 Québec (EE 10), ED-EST-06 Québec (EE 7), ED-EST-06 Québec (EE 8), ED-EST-04 Ontario (EE 7), ED-EST-04 Ontario (EE 8), ED-EST-05 Ontario (EE 7), ED-EST-06 Ontario (EE 4),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c r="C963" s="129" t="str" cm="1">
        <f t="array" ref="C963">_xlfn.TEXTJOIN(", ",TRUE,_xlfn._xlws.FILTER('5. Données salariales brutes'!$A$2:$A$1297,('5. Données salariales brutes'!$C$2:$C$1297 &gt;'5. Données salariales brutes'!E963)*('5. Données salariales brutes'!$C$2:$C$1297 &lt;'5. Données salariales brutes'!C963),"No matches"))</f>
        <v>DD-06, EC-02,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MA-02, PS-1, SC-5 (utilisation de matériel et métier spécialisés), SG-PAT-01, SO-MAO-01, SR-E (Groupe salarial 2 ELE-2), SR-W (Groupe salarial 4), SR-W (Groupe salarial 5), SR-W (Groupe salarial 6), SR-W (Groupe salarial 9) APC-8, SR-W (Groupe salarial 9) APD-10, SW-SCW-01, SW-CHA-01, TI-04</v>
      </c>
    </row>
    <row r="964" spans="1:3" ht="285" x14ac:dyDescent="0.25">
      <c r="A964" s="61" t="str">
        <f>'5. Données salariales brutes'!A964</f>
        <v>LS-01</v>
      </c>
      <c r="B964" s="130" t="str" cm="1">
        <f t="array" ref="B964">_xlfn.TEXTJOIN(", ", TRUE, _xlfn._xlws.FILTER('5. Données salariales brutes'!$A$2:$A$1297, ('5. Données salariales brutes'!$C$2:$C$1297 &lt; '5. Données salariales brutes'!D964) * ('5. Données salariales brutes'!$C$2:$C$1297 &gt;= '5. Données salariales brutes'!C964) * ('5. Données salariales brutes'!$A$2:$A$1297 &lt;&gt; '5. Données salariales brutes'!A964), "No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GL-SMW-11, GL-VHE-12, GL-WOW-14, GS-10, GS-11, HP-04, HR-02, HS-HDO-09, IT-01, LS-02, MT-02, NU-CHN-1, NU-HOS-1, PE-02, PI-05-CGC, PR(S)-02, SC-7 (utilisation de matériel et métier spécialisés), SE-RES-1, SG-PAT-02, SG-SRE-02, SO-FLP-02, SO-MAO-02, SO-RAD-01, SR-W (Groupe salarial 8), SR-W (Groupe salarial 11), SW-SCW-02, SW-CHA-02, TI-05, UT-1, WP-03</v>
      </c>
      <c r="C964" s="129" t="str" cm="1">
        <f t="array" ref="C964">_xlfn.TEXTJOIN(", ",TRUE,_xlfn._xlws.FILTER('5. Données salariales brutes'!$A$2:$A$1297,('5. Données salariales brutes'!$C$2:$C$1297 &gt;'5. Données salariales brutes'!E964)*('5. Données salariales brutes'!$C$2:$C$1297 &lt;'5. Données salariales brutes'!C964),"No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GL-PCF-10, GL-PCF-11, GL-PIP-10, GL-PIP-11, GL-PRW-12, GL-PRW-13, GL-SMW-9, GL-SMW-10, GL-VHE-10, GL-VHE-11, GL-WOW-12, GL-WOW-13, GS-09, GT-04, HS-PHS-08, IS-03 , LI-9, OM-03, PC-01, PG-03, PI-04-CGC, PM-04 , PO-IMA-02, PO-LES-TO-02, PO-LES-IM-02, PO-TCO-02, PS-1, RO-03, SC-6 (utilisation de matériel et métier spécialisés), SO-FLP-01, SR-E (Groupe salarial 3 MDO-4), SR-E (APA), SR-E (APB), SR-W (Groupe salarial 6), SR-W (Groupe salarial 7), SW-SCW-01</v>
      </c>
    </row>
    <row r="965" spans="1:3" ht="270" x14ac:dyDescent="0.25">
      <c r="A965" s="61" t="str">
        <f>'5. Données salariales brutes'!A965</f>
        <v>LS-02</v>
      </c>
      <c r="B965" s="130" t="str" cm="1">
        <f t="array" ref="B965">_xlfn.TEXTJOIN(", ", TRUE, _xlfn._xlws.FILTER('5. Données salariales brutes'!$A$2:$A$1297, ('5. Données salariales brutes'!$C$2:$C$1297 &lt; '5. Données salariales brutes'!D965) * ('5. Données salariales brutes'!$C$2:$C$1297 &gt;= '5. Données salariales brutes'!C965) * ('5. Données salariales brutes'!$A$2:$A$1297 &lt;&gt; '5. Données salariales brutes'!A965),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GL-VHE-13, GS-11, GT-05, HP-05, HR-02, HS-HDO-10, HS-PHS-09, MT-02, NU-CHN-1, NU-HOS-1, PI-05-CGC, PO-IMA-03, PO-LES-TO-03, PO-LES-IM-03, PO-TCO-03, RO-04, SE-RES-1, SO-FLP-02, SO-MAO-03, SO-RAD-01, SR-E (Groupe salarial 4 MDO-5), SR-W (Groupe salarial 11), SW-CHA-02, TR-02, UT-1</v>
      </c>
      <c r="C965" s="129" t="str" cm="1">
        <f t="array" ref="C965">_xlfn.TEXTJOIN(", ",TRUE,_xlfn._xlws.FILTER('5. Données salariales brutes'!$A$2:$A$1297,('5. Données salariales brutes'!$C$2:$C$1297 &gt;'5. Données salariales brutes'!E965)*('5. Données salariales brutes'!$C$2:$C$1297 &lt;'5. Données salariales brutes'!C965),"No matches"))</f>
        <v>AI-01, AS-04, CO-01, DA-CON-8, DA-PRO-7, DD-07, DS-2, EC-03, ED-EST-02 (EE 9), ED-EST-03 (EE 6),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GL-MOC-13, GL-MOC-14, GL-PCF-11, GL-PCF-12, GL-PIP-11, GL-PIP-12, GL-PRW-13, GL-PRW-14, GL-SMW-10, GL-VHE-11, GL-VHE-12, GL-WOW-13, GL-WOW-14, GS-10, HP-04, HS-HDO-09, HS-PHS-08, IS-03 , IT-01, LS-01, OM-03, PE-02, PG-03, PM-04 , PO-IMA-02, PO-LES-TO-02, PO-LES-IM-02, PO-TCO-02, PR(S)-02, RO-03, SC-7 (utilisation de matériel et métier spécialisés), SG-PAT-02, SG-SRE-02, SO-FLP-01, SO-MAO-02, SR-E (APA), SR-E (APB), SR-W (Groupe salarial 7), SR-W (Groupe salarial 8), SW-SCW-02, TI-05, WP-03</v>
      </c>
    </row>
    <row r="966" spans="1:3" ht="180" x14ac:dyDescent="0.25">
      <c r="A966" s="61" t="str">
        <f>'5. Données salariales brutes'!A966</f>
        <v>LS-03</v>
      </c>
      <c r="B966" s="130" t="str" cm="1">
        <f t="array" ref="B966">_xlfn.TEXTJOIN(", ", TRUE, _xlfn._xlws.FILTER('5. Données salariales brutes'!$A$2:$A$1297, ('5. Données salariales brutes'!$C$2:$C$1297 &lt; '5. Données salariales brutes'!D966) * ('5. Données salariales brutes'!$C$2:$C$1297 &gt;= '5. Données salariales brutes'!C966) * ('5. Données salariales brutes'!$A$2:$A$1297 &lt;&gt; '5. Données salariales brutes'!A966), "No matches"))</f>
        <v>AR-03, CT-FIN-02 , CX-3, DS-3, ED-EDS-03, ED-EST-04 (EE 9), ED-EST-05 (EE 7), ED-EST-06 (EE 5), ED-EST-06 (EE 6), ED-EST-06 Ontario (EE 9), ED-EST-06 Ontario (EE 10), ED-EST-06 Manitoba (EE 9), ED-EST-06 Manitoba (EE 10), ED-EST-05 Colombie-Britannique (EE 11), ED-EST-06 Colombie-Britannique (EE 10), ED-EST-06 Colombie-Britannique (EE 11), EG-06, EL-06, FB-4, FR-3, HP-07, ND-DIT-2, ND-HME-2, NU-CHN-3, NU-HOS-3, OP-1, PE-04, PI-07-CGC, PR(S)-04, SG-PAT-03, SO-MAO-05, SO-MAO-06, SR-E (Groupe salarial 11), SR-E (Groupe salarial 12), SW-SCW-03 Travailleurs du service social clinique, SW-CHA-03, TI-07</v>
      </c>
      <c r="C966" s="129" t="str" cm="1">
        <f t="array" ref="C966">_xlfn.TEXTJOIN(", ",TRUE,_xlfn._xlws.FILTER('5. Données salariales brutes'!$A$2:$A$1297,('5. Données salariales brutes'!$C$2:$C$1297 &gt;'5. Données salariales brutes'!E966)*('5. Données salariales brutes'!$C$2:$C$1297 &lt;'5. Données salariales brutes'!C966),"No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967" spans="1:3" ht="75" x14ac:dyDescent="0.25">
      <c r="A967" s="61" t="str">
        <f>'5. Données salariales brutes'!A967</f>
        <v>LS-04</v>
      </c>
      <c r="B967" s="130" t="str" cm="1">
        <f t="array" ref="B967">_xlfn.TEXTJOIN(", ", TRUE, _xlfn._xlws.FILTER('5. Données salariales brutes'!$A$2:$A$1297, ('5. Données salariales brutes'!$C$2:$C$1297 &lt; '5. Données salariales brutes'!D967) * ('5. Données salariales brutes'!$C$2:$C$1297 &gt;= '5. Données salariales brutes'!C967) * ('5. Données salariales brutes'!$A$2:$A$1297 &lt;&gt; '5. Données salariales brutes'!A967), "No matches"))</f>
        <v>AG-03, BI-03, CH-03, CT-EAV-03 , CT-IAU-03, ED-EDS-04, ED-EST-05 (EE 9), ED-EST-06 (EE 8), EG-07, EL-07, EN-ENG-03, EN-SUR-02, FB-5, FR-4, GT-07, HP-08, HR-04, MA-04, MT-04, ND-ADV-2, ND-DIT-3, ND-HME-3, NU-CHN-5, NU-HOS-5, OM-05, OP-2, PC-03, PG-05, PH-01, SG-SRE-04, SO-FLP-06, SO-MAO-07, SO-MAO-08, SW-SCW-04, TI-06 Aviation, TI-06 Marine, VM-2, WP-05</v>
      </c>
      <c r="C967" s="129" t="str" cm="1">
        <f t="array" ref="C967">_xlfn.TEXTJOIN(", ",TRUE,_xlfn._xlws.FILTER('5. Données salariales brutes'!$A$2:$A$1297,('5. Données salariales brutes'!$C$2:$C$1297 &gt;'5. Données salariales brutes'!E967)*('5. Données salariales brutes'!$C$2:$C$1297 &lt;'5. Données salariales brutes'!C967),"No matches"))</f>
        <v>AI-03, AR-03, AS-06, CT-FIN-02 , CX-3, EC-05, ED-EST-04 (EE 9), ED-EST-04 (EE 10), ED-EST-05 (EE 7), ED-EST-05 (EE 8), ED-EST-06 (EE 6), ED-EST-06 (EE 7), ED-EST-06 Ontario (EE 10), ED-EST-06 Manitoba (EE 10), ED-EST-06 Colombie-Britannique (EE 11), EL-06, FO-02, FR-3, HP-07, IS-05 , MT-03, ND-DIT-2, ND-HME-2, NU-CHN-4, NU-HOS-4, OP-1, PE-04, PI-07-CGC, PR(S)-04, RO-06, SO-FLP-05, SO-MAO-06, SW-SCW-03 Travailleurs du service social clinique, TI-07, TI-06 Sécurité ferroviaire, TR-03, UT-2</v>
      </c>
    </row>
    <row r="968" spans="1:3" ht="60" x14ac:dyDescent="0.25">
      <c r="A968" s="61" t="str">
        <f>'5. Données salariales brutes'!A968</f>
        <v>LS-05</v>
      </c>
      <c r="B968" s="130" t="str" cm="1">
        <f t="array" ref="B968">_xlfn.TEXTJOIN(", ", TRUE, _xlfn._xlws.FILTER('5. Données salariales brutes'!$A$2:$A$1297, ('5. Données salariales brutes'!$C$2:$C$1297 &lt; '5. Données salariales brutes'!D968) * ('5. Données salariales brutes'!$C$2:$C$1297 &gt;= '5. Données salariales brutes'!C968) * ('5. Données salariales brutes'!$A$2:$A$1297 &lt;&gt; '5. Données salariales brutes'!A968), "No matches"))</f>
        <v>AI-07, AO-CAI-02, AO-HPS-01, AR-05, CO-03, DE-01, DS-4, EL-09, FB-7, FO-04, FS-03, IT-04, MT-06, NU-CHN-7, NU-HOS-7, PC-04, PE-06, PS-4, SE-RES-3, SG-PAT-07, SG-SRE-07, SO-INS-01, SO-MAO-10, TI-08 Marine, UT-3, VM-4</v>
      </c>
      <c r="C968" s="129" t="str" cm="1">
        <f t="array" ref="C968">_xlfn.TEXTJOIN(", ",TRUE,_xlfn._xlws.FILTER('5. Données salariales brutes'!$A$2:$A$1297,('5. Données salariales brutes'!$C$2:$C$1297 &gt;'5. Données salariales brutes'!E968)*('5. Données salariales brutes'!$C$2:$C$1297 &lt;'5. Données salariales brutes'!C968),"No matches"))</f>
        <v>AG-04, AI-05, AI-06, AS-08, BI-04, CH-04, CT-FIN-03 , CT-EAV-04 , CT-IAU-04, EC-06, EG-08, EN-ENG-04, EN-SUR-03, FO-03, FR-6, GT-08, HR-05, MA-05, ND-ADV-3, ND-DIT-4, ND-HME-4, NU-CHN-6, NU-HOS-6, PG-06, PH-02, PM-07, PM-MCO-03, SE-RES-2, SG-PAT-05, SG-SRE-06, SO-MAO-09, SW-SCW-05, TI-07 Aviation, TI-07 Marine, TI-08 Sécurité ferroviaire, TR-05, VM-3, WP-06</v>
      </c>
    </row>
    <row r="969" spans="1:3" ht="195" x14ac:dyDescent="0.25">
      <c r="A969" s="61" t="str">
        <f>'5. Données salariales brutes'!A969</f>
        <v>LP-00</v>
      </c>
      <c r="B969" s="130" t="str" cm="1">
        <f t="array" ref="B969">_xlfn.TEXTJOIN(", ", TRUE, _xlfn._xlws.FILTER('5. Données salariales brutes'!$A$2:$A$1297, ('5. Données salariales brutes'!$C$2:$C$1297 &lt; '5. Données salariales brutes'!D969) * ('5. Données salariales brutes'!$C$2:$C$1297 &gt;= '5. Données salariales brutes'!C969) * ('5. Données salariales brutes'!$A$2:$A$1297 &lt;&gt; '5. Données salariales brutes'!A969),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969" s="129" t="str" cm="1">
        <f t="array" ref="C969">_xlfn.TEXTJOIN(", ",TRUE,_xlfn._xlws.FILTER('5. Données salariales brutes'!$A$2:$A$1297,('5. Données salariales brutes'!$C$2:$C$1297 &gt;'5. Données salariales brutes'!E969)*('5. Données salariales brutes'!$C$2:$C$1297 &lt;'5. Données salariales brutes'!C969),"No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HS-PHS-10, MA-03, ND-DIT-1, ND-HME-1, PC-02, PE-03, PR(S)-03, SO-FLP-03, SO-MAO-04, SO-RAD-02, SR-E (Groupe salarial 5), SR-E (Groupe salarial 6), SR-E (Groupe salarial 7), SW-SCW-03, TI-06, TI-05 Aviation, TR-02</v>
      </c>
    </row>
    <row r="970" spans="1:3" ht="60" x14ac:dyDescent="0.25">
      <c r="A970" s="61" t="str">
        <f>'5. Données salariales brutes'!A970</f>
        <v>LP-01</v>
      </c>
      <c r="B970" s="130" t="str" cm="1">
        <f t="array" ref="B970">_xlfn.TEXTJOIN(", ", TRUE, _xlfn._xlws.FILTER('5. Données salariales brutes'!$A$2:$A$1297, ('5. Données salariales brutes'!$C$2:$C$1297 &lt; '5. Données salariales brutes'!D970) * ('5. Données salariales brutes'!$C$2:$C$1297 &gt;= '5. Données salariales brutes'!C970) * ('5. Données salariales brutes'!$A$2:$A$1297 &lt;&gt; '5. Données salariales brutes'!A970), "No matches"))</f>
        <v>AI-04, AI-05, AS-07, CT-FIN-03 , CT-EAV-04 , CT-IAU-04, EC-06, ED-EST-06 (EE 10), EG-08, EL-08, EN-SUR-03, FB-6, FO-03, FR-6, FS-02, HP-09, HR-05, IS-06 , MA-05, ND-ADV-3, ND-DIT-4, ND-HME-4, NU-CHN-6, NU-HOS-6, PG-06, PH-02, PM-06 , PM-MCO-02, SE-RES-2, SG-SRE-06, SO-FLP-07, SO-MAO-09, SW-SCW-05, TI-07 Aviation, TI-07 Marine, VM-3, WP-06</v>
      </c>
      <c r="C970" s="129" t="str" cm="1">
        <f t="array" ref="C970">_xlfn.TEXTJOIN(", ",TRUE,_xlfn._xlws.FILTER('5. Données salariales brutes'!$A$2:$A$1297,('5. Données salariales brutes'!$C$2:$C$1297 &gt;'5. Données salariales brutes'!E970)*('5. Données salariales brutes'!$C$2:$C$1297 &lt;'5. Données salariales brutes'!C970),"No matches"))</f>
        <v>AO-CAI-01, AR-04, CO-02, ED-EDS-05, ED-EST-05 (EE 10), ED-EST-06 (EE 9), EN-ENG-03, EN-SUR-02, FR-5, GT-07, HR-04, IT-03, MT-05, ND-HME-3, NU-CHN-5, NU-HOS-5, OP-3, PC-03, PE-05, PG-05, PH-01, PS-3, PR(S)-05, SG-PAT-04, SG-SRE-05, SO-FLP-06, SO-MAO-08, SR-CPS1, SW-SCW-04, TI-08, TI-07 Sécurité ferroviaire, TR-04, VM-2</v>
      </c>
    </row>
    <row r="971" spans="1:3" x14ac:dyDescent="0.25">
      <c r="A971" s="61" t="str">
        <f>'5. Données salariales brutes'!A971</f>
        <v>LP-02</v>
      </c>
      <c r="B971" s="130" t="str" cm="1">
        <f t="array" ref="B971">_xlfn.TEXTJOIN(", ", TRUE, _xlfn._xlws.FILTER('5. Données salariales brutes'!$A$2:$A$1297, ('5. Données salariales brutes'!$C$2:$C$1297 &lt; '5. Données salariales brutes'!D971) * ('5. Données salariales brutes'!$C$2:$C$1297 &gt;= '5. Données salariales brutes'!C971) * ('5. Données salariales brutes'!$A$2:$A$1297 &lt;&gt; '5. Données salariales brutes'!A971), "No matches"))</f>
        <v>No matches</v>
      </c>
      <c r="C971" s="129" t="str" cm="1">
        <f t="array" ref="C971">_xlfn.TEXTJOIN(", ",TRUE,_xlfn._xlws.FILTER('5. Données salariales brutes'!$A$2:$A$1297,('5. Données salariales brutes'!$C$2:$C$1297 &gt;'5. Données salariales brutes'!E971)*('5. Données salariales brutes'!$C$2:$C$1297 &lt;'5. Données salariales brutes'!C971),"No matches"))</f>
        <v>AC-03, MD-MOF-1</v>
      </c>
    </row>
    <row r="972" spans="1:3" x14ac:dyDescent="0.25">
      <c r="A972" s="61" t="str">
        <f>'5. Données salariales brutes'!A972</f>
        <v>LP-03</v>
      </c>
      <c r="B972" s="130" t="str" cm="1">
        <f t="array" ref="B972">_xlfn.TEXTJOIN(", ", TRUE, _xlfn._xlws.FILTER('5. Données salariales brutes'!$A$2:$A$1297, ('5. Données salariales brutes'!$C$2:$C$1297 &lt; '5. Données salariales brutes'!D972) * ('5. Données salariales brutes'!$C$2:$C$1297 &gt;= '5. Données salariales brutes'!C972) * ('5. Données salariales brutes'!$A$2:$A$1297 &lt;&gt; '5. Données salariales brutes'!A972), "No matches"))</f>
        <v>MD-MOF-3, MD-MSP-1</v>
      </c>
      <c r="C972" s="129" t="str" cm="1">
        <f t="array" ref="C972">_xlfn.TEXTJOIN(", ",TRUE,_xlfn._xlws.FILTER('5. Données salariales brutes'!$A$2:$A$1297,('5. Données salariales brutes'!$C$2:$C$1297 &gt;'5. Données salariales brutes'!E972)*('5. Données salariales brutes'!$C$2:$C$1297 &lt;'5. Données salariales brutes'!C972),"No matches"))</f>
        <v>MD-MOF-2</v>
      </c>
    </row>
    <row r="973" spans="1:3" x14ac:dyDescent="0.25">
      <c r="A973" s="61" t="str">
        <f>'5. Données salariales brutes'!A973</f>
        <v>LP-04</v>
      </c>
      <c r="B973" s="130" t="str" cm="1">
        <f t="array" ref="B973">_xlfn.TEXTJOIN(", ", TRUE, _xlfn._xlws.FILTER('5. Données salariales brutes'!$A$2:$A$1297, ('5. Données salariales brutes'!$C$2:$C$1297 &lt; '5. Données salariales brutes'!D973) * ('5. Données salariales brutes'!$C$2:$C$1297 &gt;= '5. Données salariales brutes'!C973) * ('5. Données salariales brutes'!$A$2:$A$1297 &lt;&gt; '5. Données salariales brutes'!A973), "No matches"))</f>
        <v>LP-05</v>
      </c>
      <c r="C973" s="129" t="str" cm="1">
        <f t="array" ref="C973">_xlfn.TEXTJOIN(", ",TRUE,_xlfn._xlws.FILTER('5. Données salariales brutes'!$A$2:$A$1297,('5. Données salariales brutes'!$C$2:$C$1297 &gt;'5. Données salariales brutes'!E973)*('5. Données salariales brutes'!$C$2:$C$1297 &lt;'5. Données salariales brutes'!C973),"No matches"))</f>
        <v>MD-MOF-3, MD-MSP-1</v>
      </c>
    </row>
    <row r="974" spans="1:3" x14ac:dyDescent="0.25">
      <c r="A974" s="61" t="str">
        <f>'5. Données salariales brutes'!A974</f>
        <v>LP-05</v>
      </c>
      <c r="B974" s="130" t="str" cm="1">
        <f t="array" ref="B974">_xlfn.TEXTJOIN(", ", TRUE, _xlfn._xlws.FILTER('5. Données salariales brutes'!$A$2:$A$1297, ('5. Données salariales brutes'!$C$2:$C$1297 &lt; '5. Données salariales brutes'!D974) * ('5. Données salariales brutes'!$C$2:$C$1297 &gt;= '5. Données salariales brutes'!C974) * ('5. Données salariales brutes'!$A$2:$A$1297 &lt;&gt; '5. Données salariales brutes'!A974), "No matches"))</f>
        <v>MD-MSP-2</v>
      </c>
      <c r="C974" s="129" t="str" cm="1">
        <f t="array" ref="C974">_xlfn.TEXTJOIN(", ",TRUE,_xlfn._xlws.FILTER('5. Données salariales brutes'!$A$2:$A$1297,('5. Données salariales brutes'!$C$2:$C$1297 &gt;'5. Données salariales brutes'!E974)*('5. Données salariales brutes'!$C$2:$C$1297 &lt;'5. Données salariales brutes'!C974),"No matches"))</f>
        <v>LP-04, MD-MOF-3, MD-MSP-1</v>
      </c>
    </row>
    <row r="975" spans="1:3" ht="270" x14ac:dyDescent="0.25">
      <c r="A975" s="61" t="str">
        <f>'5. Données salariales brutes'!A975</f>
        <v>MA-01</v>
      </c>
      <c r="B975" s="130" t="str" cm="1">
        <f t="array" ref="B975">_xlfn.TEXTJOIN(", ", TRUE, _xlfn._xlws.FILTER('5. Données salariales brutes'!$A$2:$A$1297, ('5. Données salariales brutes'!$C$2:$C$1297 &lt; '5. Données salariales brutes'!D975) * ('5. Données salariales brutes'!$C$2:$C$1297 &gt;= '5. Données salariales brutes'!C975) * ('5. Données salariales brutes'!$A$2:$A$1297 &lt;&gt; '5. Données salariales brutes'!A975), "No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GL-MOC-8, GL-MST-10, GL-PCF-00, GL-PCF-6, GL-PRW-7, GL-WOW-00, GS-06, HP-02, HS-HDO-05, LI-7, PG-01, PI-02-CGC, PY-06, RO-01, SC-4 (service du pont et service de la chambre des machines), SC-STD-4, SR-W (Groupe salarial 2), SR-W (Groupe salarial 3), SR-W (Groupe salarial 9) APD-8, TI-03</v>
      </c>
      <c r="C975" s="129" t="str" cm="1">
        <f t="array" ref="C975">_xlfn.TEXTJOIN(", ",TRUE,_xlfn._xlws.FILTER('5. Données salariales brutes'!$A$2:$A$1297,('5. Données salariales brutes'!$C$2:$C$1297 &gt;'5. Données salariales brutes'!E975)*('5. Données salariales brutes'!$C$2:$C$1297 &lt;'5. Données salariales brutes'!C975),"No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GL-MDO-7, GL-MOC-6, GL-MOC-7,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row>
    <row r="976" spans="1:3" ht="300" x14ac:dyDescent="0.25">
      <c r="A976" s="61" t="str">
        <f>'5. Données salariales brutes'!A976</f>
        <v>MA-02</v>
      </c>
      <c r="B976" s="130" t="str" cm="1">
        <f t="array" ref="B976">_xlfn.TEXTJOIN(", ", TRUE, _xlfn._xlws.FILTER('5. Données salariales brutes'!$A$2:$A$1297, ('5. Données salariales brutes'!$C$2:$C$1297 &lt; '5. Données salariales brutes'!D976) * ('5. Données salariales brutes'!$C$2:$C$1297 &gt;= '5. Données salariales brutes'!C976) * ('5. Données salariales brutes'!$A$2:$A$1297 &lt;&gt; '5. Données salariales brutes'!A976), "No matches"))</f>
        <v>AG-01, AS-04, BI-01, CH-01, CR-07, DA-CON-7, DD-06, ED-EST-01 (EE 8), ED-EST-02 (EE 7) , ED-EST-02 (EE 8), ED-EST-03 (EE 5), ED-EST-04 (EE 2), ED-EST-04 (EE 3), ED-EST-05 (EE 1), ED-EST-04 Maritimes (EE 9), ED-EST-05 Maritimes (EE 6), ED-EST-05 Maritimes (EE 7), ED-EST-06 Maritimes (EE 5), ED-EST-06 Maritimes (EE 6),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GL-VHE-9, GL-VHE-10, GL-WOW-11, GL-WOW-12, GS-09, GT-04, HS-HDO-08, HS-PHS-08, IS-03 , LI-9, PC-01, PI-04-CGC, PM-04 , PS-1, SC-6 (utilisation de matériel et métier spécialisés), SO-FLP-01, SO-MAO-01, SR-E (Groupe salarial 3 MDO-4), SR-W (Groupe salarial 6), SW-SCW-01, SW-CHA-01</v>
      </c>
      <c r="C976" s="129" t="str" cm="1">
        <f t="array" ref="C976">_xlfn.TEXTJOIN(", ",TRUE,_xlfn._xlws.FILTER('5. Données salariales brutes'!$A$2:$A$1297,('5. Données salariales brutes'!$C$2:$C$1297 &gt;'5. Données salariales brutes'!E976)*('5. Données salariales brutes'!$C$2:$C$1297 &lt;'5. Données salariales brutes'!C976),"No matches"))</f>
        <v>AS-03, DA-PRO-6, DD-05, DS-1, EC-02, ED-EST-01 (EE 7) , ED-EST-02 (EE 6) , ED-EST-03 (EE 4), ED-EST-04 (EE 1), ED-EST-04 Maritimes (EE 7), ED-EST-04 Maritimes (EE 8), ED-EST-05 Maritimes (EE 5), ED-EST-06 Maritimes (EE 4), ED-EST-03 Québec (EE 10), ED-EST-03 Québec (EE 11), ED-EST-04 Québec (EE 9), ED-EST-04 Québec (EE 10), ED-EST-05 Québec (EE 7), ED-EST-06 Québec (EE 5), ED-EST-03 Ontario (EE 8), ED-EST-03 Ontario (EE 9), ED-EST-04 Ontario (EE 5), ED-EST-04 Ontario (EE 6), ED-EST-05 Ontario (EE 4), ED-EST-05 Ontario (EE 5), ED-EST-06 Ontario (EE 2),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Colombie-Britannique(EE 6), ED-EST-03 Colombie-Britannique (EE 7), ED-EST-04 Colombie-Britannique (EE 5), ED-EST-05 Colombie-Britannique (EE 4), ED-EST-06 Colombie-Britannique (EE 2), ED-LAT-01 (EE 12), ED-LAT-02 (EE 8), ED-LAT-02 (EE 9), ED-LAT-03 (EE 7), ED-LAT-03 (EE 8), ED-LAT-04 (EE 5), ED-LAT-04 (EE 6), EG-03, EU-LAI-1, FR - Recruitment, GL-AIM-10, GL-AIM-11, GL-AMW-11, GL-AMW-12, GL-COI-9, GL-EIM-00, GL-EIM-9, GL-ELE -13, GL-ELE -14, GL-GHW-8, GL-GHW-10, GL-GHW-11, GL-INM-12, GL-INM-13, GL-MAM-9, GL-MAM-10, GL-MAN-10, GL-MDO-11, GL-MDO-12, GL-MOC-10, GL-MOC-11, GL-MST-13, GL-MST-14, GL-PCF-8, GL-PCF-9, GL-PIP-9, GL-PRW-10, GL-SMW-00, GL-SMW-8, GL-VHE-8, GL-WOW-10, GS-08, HP-03, HR-01, HS-HDO-07,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5), SR-W (Groupe salarial 9) APC-8, SR-W (Groupe salarial 9) APD-10, ST-COR-2, TI-04, WP-02</v>
      </c>
    </row>
    <row r="977" spans="1:3" ht="225" x14ac:dyDescent="0.25">
      <c r="A977" s="61" t="str">
        <f>'5. Données salariales brutes'!A977</f>
        <v>MA-03</v>
      </c>
      <c r="B977" s="130" t="str" cm="1">
        <f t="array" ref="B977">_xlfn.TEXTJOIN(", ", TRUE, _xlfn._xlws.FILTER('5. Données salariales brutes'!$A$2:$A$1297, ('5. Données salariales brutes'!$C$2:$C$1297 &lt; '5. Données salariales brutes'!D977) * ('5. Données salariales brutes'!$C$2:$C$1297 &gt;= '5. Données salariales brutes'!C977) * ('5. Données salariales brutes'!$A$2:$A$1297 &lt;&gt; '5. Données salariales brutes'!A977), "No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ED-LAT-04 (EE 13), EG-05, EL-05, EU-PEI-2, FB-3, FO-01, FR-2, FS-01, GL-SMW-13, GL-SMW-14, GS-13, HP-06, HR-03, HS-PHS-10, IS-04 , LP-00,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c r="C977" s="129" t="str" cm="1">
        <f t="array" ref="C977">_xlfn.TEXTJOIN(", ",TRUE,_xlfn._xlws.FILTER('5. Données salariales brutes'!$A$2:$A$1297,('5. Données salariales brutes'!$C$2:$C$1297 &gt;'5. Données salariales brutes'!E977)*('5. Données salariales brutes'!$C$2:$C$1297 &lt;'5. Données salariales brutes'!C977),"No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MT-02, NU-CHN-1, NU-HOS-1, PI-05-CGC, PO-IMA-03, PO-LES-TO-03, PO-LES-IM-03, PO-TCO-03, RO-04, SO-FLP-02, SO-MAO-03, SO-RAD-01, SO-RAD-02, SR-E (Groupe salarial 4 MDO-5), SR-E (Groupe salarial 5), SR-W (Groupe salarial 11), SW-CHA-02, TI-05 Aviation, TR-02</v>
      </c>
    </row>
    <row r="978" spans="1:3" ht="75" x14ac:dyDescent="0.25">
      <c r="A978" s="61" t="str">
        <f>'5. Données salariales brutes'!A978</f>
        <v>MA-04</v>
      </c>
      <c r="B978" s="130" t="str" cm="1">
        <f t="array" ref="B978">_xlfn.TEXTJOIN(", ", TRUE, _xlfn._xlws.FILTER('5. Données salariales brutes'!$A$2:$A$1297, ('5. Données salariales brutes'!$C$2:$C$1297 &lt; '5. Données salariales brutes'!D978) * ('5. Données salariales brutes'!$C$2:$C$1297 &gt;= '5. Données salariales brutes'!C978) * ('5. Données salariales brutes'!$A$2:$A$1297 &lt;&gt; '5. Données salariales brutes'!A978), "No matches"))</f>
        <v>AG-03, BI-03, CH-03, CT-EAV-03 , CT-IAU-03, ED-EST-05 (EE 9), ED-EST-06 (EE 8), EG-07, EL-07, EN-ENG-03, EN-SUR-02, FB-5, FR-4, GT-07, HP-08, HR-04, MT-04, ND-ADV-2, ND-DIT-3, ND-HME-3, NU-CHN-5, NU-HOS-5, OP-2, PC-03, PG-05, PH-01, PS-3, SO-FLP-06, SO-MAO-07, SO-MAO-08, SR-CPS1, SW-SCW-04, TI-06 Aviation, TI-06 Marine, VM-2, WP-05</v>
      </c>
      <c r="C978" s="129" t="str" cm="1">
        <f t="array" ref="C978">_xlfn.TEXTJOIN(", ",TRUE,_xlfn._xlws.FILTER('5. Données salariales brutes'!$A$2:$A$1297,('5. Données salariales brutes'!$C$2:$C$1297 &gt;'5. Données salariales brutes'!E978)*('5. Données salariales brutes'!$C$2:$C$1297 &lt;'5. Données salariales brutes'!C978),"No matches"))</f>
        <v>AI-03, AR-03, AS-06, CT-FIN-02 , CX-3, EC-05, ED-EDS-04, ED-EST-04 (EE 9), ED-EST-04 (EE 10), ED-EST-05 (EE 7), ED-EST-05 (EE 8), ED-EST-06 (EE 6), ED-EST-06 (EE 7), ED-EST-06 Ontario (EE 10), ED-EST-06 Manitoba (EE 10), ED-EST-06 Colombie-Britannique (EE 11), EL-06, FO-02, FR-3, HP-07, IS-05 , LS-04, MT-03, ND-DIT-2, ND-HME-2, NU-CHN-4, NU-HOS-4, OM-05, OP-1, PE-04, PI-07-CGC, PR(S)-04, RO-06, SG-SRE-04, SO-FLP-05, SO-MAO-06, SW-SCW-03 Travailleurs du service social clinique, TI-07, TI-06 Sécurité ferroviaire, TR-03, UT-2</v>
      </c>
    </row>
    <row r="979" spans="1:3" ht="45" x14ac:dyDescent="0.25">
      <c r="A979" s="61" t="str">
        <f>'5. Données salariales brutes'!A979</f>
        <v>MA-05</v>
      </c>
      <c r="B979" s="130" t="str" cm="1">
        <f t="array" ref="B979">_xlfn.TEXTJOIN(", ", TRUE, _xlfn._xlws.FILTER('5. Données salariales brutes'!$A$2:$A$1297, ('5. Données salariales brutes'!$C$2:$C$1297 &lt; '5. Données salariales brutes'!D979) * ('5. Données salariales brutes'!$C$2:$C$1297 &gt;= '5. Données salariales brutes'!C979) * ('5. Données salariales brutes'!$A$2:$A$1297 &lt;&gt; '5. Données salariales brutes'!A979), "No matches"))</f>
        <v>AG-04, AI-06, AS-08, BI-04, CH-04, CT-FIN-03 , CT-EAV-04 , CT-IAU-04, DE-01, EL-09, EN-ENG-04, EN-SUR-03, GT-08, HR-05, LS-05, MT-06, ND-ADV-3, ND-DIT-4, ND-HME-4, PC-04, PE-06, PG-06, PH-02, PM-07, PM-MCO-03, PS-4, SG-PAT-05, SG-SRE-06, SW-SCW-05, TI-07 Aviation, TI-08 Sécurité ferroviaire, TR-05, UT-3, VM-3, WP-06</v>
      </c>
      <c r="C979" s="129" t="str" cm="1">
        <f t="array" ref="C979">_xlfn.TEXTJOIN(", ",TRUE,_xlfn._xlws.FILTER('5. Données salariales brutes'!$A$2:$A$1297,('5. Données salariales brutes'!$C$2:$C$1297 &gt;'5. Données salariales brutes'!E979)*('5. Données salariales brutes'!$C$2:$C$1297 &lt;'5. Données salariales brutes'!C979),"No matches"))</f>
        <v>AI-04, AI-05, AO-CAI-01, AR-04, AS-07, CO-02, EC-06, ED-EDS-05, ED-EST-06 (EE 10), EG-08, EL-08, FB-6, FO-03, FR-6, FS-02, HP-09, IS-06 , IT-03, LP-01, MT-05, NU-CHN-6, NU-HOS-6, OP-3, PE-05, PM-06 , PM-MCO-02, PR(S)-05, SE-RES-2, SG-SRE-05, SO-FLP-07, SO-MAO-09, TI-07 Marine, TR-04</v>
      </c>
    </row>
    <row r="980" spans="1:3" ht="45" x14ac:dyDescent="0.25">
      <c r="A980" s="61" t="str">
        <f>'5. Données salariales brutes'!A980</f>
        <v>MA-06</v>
      </c>
      <c r="B980" s="130" t="str" cm="1">
        <f t="array" ref="B980">_xlfn.TEXTJOIN(", ", TRUE, _xlfn._xlws.FILTER('5. Données salariales brutes'!$A$2:$A$1297, ('5. Données salariales brutes'!$C$2:$C$1297 &lt; '5. Données salariales brutes'!D980) * ('5. Données salariales brutes'!$C$2:$C$1297 &gt;= '5. Données salariales brutes'!C980) * ('5. Données salariales brutes'!$A$2:$A$1297 &lt;&gt; '5. Données salariales brutes'!A980), "No matches"))</f>
        <v>AC-01, AG-05, AO-CAI-03, AO-HPS-02, BI-05, CH-05, CO-04, CT-FIN-04 , CT-EAV-05 , DE-02, EN-SUR-04, MT-07, NU-CHN-8, NU-HOS-8, PC-05, PH-03, PS-5, SG-PAT-06, SG-SRE-08</v>
      </c>
      <c r="C980" s="129" t="str" cm="1">
        <f t="array" ref="C980">_xlfn.TEXTJOIN(", ",TRUE,_xlfn._xlws.FILTER('5. Données salariales brutes'!$A$2:$A$1297,('5. Données salariales brutes'!$C$2:$C$1297 &gt;'5. Données salariales brutes'!E980)*('5. Données salariales brutes'!$C$2:$C$1297 &lt;'5. Données salariales brutes'!C980),"No matches"))</f>
        <v>AI-07, AO-CAI-02, AO-HPS-01, AR-05, CO-03, DE-01, DS-4, EC-07, EL-09, FB-7, FO-04, FS-03, IT-04, NU-CHN-7, NU-HOS-7, PE-06, PS-4, SE-REM-1, SE-RES-3, SG-PAT-07, SG-SRE-07, SO-INS-01, SO-MAO-10, TI-08 Aviation, TI-08 Marine, VM-4</v>
      </c>
    </row>
    <row r="981" spans="1:3" ht="30" x14ac:dyDescent="0.25">
      <c r="A981" s="61" t="str">
        <f>'5. Données salariales brutes'!A981</f>
        <v>MA-07</v>
      </c>
      <c r="B981" s="130" t="str" cm="1">
        <f t="array" ref="B981">_xlfn.TEXTJOIN(", ", TRUE, _xlfn._xlws.FILTER('5. Données salariales brutes'!$A$2:$A$1297, ('5. Données salariales brutes'!$C$2:$C$1297 &lt; '5. Données salariales brutes'!D981) * ('5. Données salariales brutes'!$C$2:$C$1297 &gt;= '5. Données salariales brutes'!C981) * ('5. Données salariales brutes'!$A$2:$A$1297 &lt;&gt; '5. Données salariales brutes'!A981), "No matches"))</f>
        <v>AO-CAI-04, AO-HPS-03, CT-EAV-06 , DE-03, DS-5, EN-SUR-05, FS-04, PM-MCO-04, SE-REM-2, SE-RES-4, UT-4</v>
      </c>
      <c r="C981" s="129" t="str" cm="1">
        <f t="array" ref="C981">_xlfn.TEXTJOIN(", ",TRUE,_xlfn._xlws.FILTER('5. Données salariales brutes'!$A$2:$A$1297,('5. Données salariales brutes'!$C$2:$C$1297 &gt;'5. Données salariales brutes'!E981)*('5. Données salariales brutes'!$C$2:$C$1297 &lt;'5. Données salariales brutes'!C981),"No matches"))</f>
        <v>AC-01, AO-CAI-03, AO-HPS-02, AR-06, CO-04, CT-FIN-04 , DE-02, EC-08, EN-ENG-05, FB-8, NU-CHN-8, NU-HOS-8, PC-05, PS-5, SG-PAT-06, SG-SRE-08, SO-INS-02, SO-MAO-11, VM-5</v>
      </c>
    </row>
    <row r="982" spans="1:3" x14ac:dyDescent="0.25">
      <c r="A982" s="61" t="str">
        <f>'5. Données salariales brutes'!A982</f>
        <v>MD-MOF-1</v>
      </c>
      <c r="B982" s="130" t="str" cm="1">
        <f t="array" ref="B982">_xlfn.TEXTJOIN(", ", TRUE, _xlfn._xlws.FILTER('5. Données salariales brutes'!$A$2:$A$1297, ('5. Données salariales brutes'!$C$2:$C$1297 &lt; '5. Données salariales brutes'!D982) * ('5. Données salariales brutes'!$C$2:$C$1297 &gt;= '5. Données salariales brutes'!C982) * ('5. Données salariales brutes'!$A$2:$A$1297 &lt;&gt; '5. Données salariales brutes'!A982), "No matches"))</f>
        <v>AC-03, LP-02</v>
      </c>
      <c r="C982" s="129" t="str" cm="1">
        <f t="array" ref="C982">_xlfn.TEXTJOIN(", ",TRUE,_xlfn._xlws.FILTER('5. Données salariales brutes'!$A$2:$A$1297,('5. Données salariales brutes'!$C$2:$C$1297 &gt;'5. Données salariales brutes'!E982)*('5. Données salariales brutes'!$C$2:$C$1297 &lt;'5. Données salariales brutes'!C982),"No matches"))</f>
        <v>No matches</v>
      </c>
    </row>
    <row r="983" spans="1:3" x14ac:dyDescent="0.25">
      <c r="A983" s="61" t="str">
        <f>'5. Données salariales brutes'!A983</f>
        <v>MD-MOF-2</v>
      </c>
      <c r="B983" s="130" t="str" cm="1">
        <f t="array" ref="B983">_xlfn.TEXTJOIN(", ", TRUE, _xlfn._xlws.FILTER('5. Données salariales brutes'!$A$2:$A$1297, ('5. Données salariales brutes'!$C$2:$C$1297 &lt; '5. Données salariales brutes'!D983) * ('5. Données salariales brutes'!$C$2:$C$1297 &gt;= '5. Données salariales brutes'!C983) * ('5. Données salariales brutes'!$A$2:$A$1297 &lt;&gt; '5. Données salariales brutes'!A983), "No matches"))</f>
        <v>LP-03</v>
      </c>
      <c r="C983" s="129" t="str" cm="1">
        <f t="array" ref="C983">_xlfn.TEXTJOIN(", ",TRUE,_xlfn._xlws.FILTER('5. Données salariales brutes'!$A$2:$A$1297,('5. Données salariales brutes'!$C$2:$C$1297 &gt;'5. Données salariales brutes'!E983)*('5. Données salariales brutes'!$C$2:$C$1297 &lt;'5. Données salariales brutes'!C983),"No matches"))</f>
        <v>No matches</v>
      </c>
    </row>
    <row r="984" spans="1:3" x14ac:dyDescent="0.25">
      <c r="A984" s="61" t="str">
        <f>'5. Données salariales brutes'!A984</f>
        <v>MD-MOF-3</v>
      </c>
      <c r="B984" s="130" t="str" cm="1">
        <f t="array" ref="B984">_xlfn.TEXTJOIN(", ", TRUE, _xlfn._xlws.FILTER('5. Données salariales brutes'!$A$2:$A$1297, ('5. Données salariales brutes'!$C$2:$C$1297 &lt; '5. Données salariales brutes'!D984) * ('5. Données salariales brutes'!$C$2:$C$1297 &gt;= '5. Données salariales brutes'!C984) * ('5. Données salariales brutes'!$A$2:$A$1297 &lt;&gt; '5. Données salariales brutes'!A984), "No matches"))</f>
        <v>LP-04, LP-05, MD-MSP-1</v>
      </c>
      <c r="C984" s="129" t="str" cm="1">
        <f t="array" ref="C984">_xlfn.TEXTJOIN(", ",TRUE,_xlfn._xlws.FILTER('5. Données salariales brutes'!$A$2:$A$1297,('5. Données salariales brutes'!$C$2:$C$1297 &gt;'5. Données salariales brutes'!E984)*('5. Données salariales brutes'!$C$2:$C$1297 &lt;'5. Données salariales brutes'!C984),"No matches"))</f>
        <v>LP-03</v>
      </c>
    </row>
    <row r="985" spans="1:3" x14ac:dyDescent="0.25">
      <c r="A985" s="61" t="str">
        <f>'5. Données salariales brutes'!A985</f>
        <v>MD-MSP-1</v>
      </c>
      <c r="B985" s="130" t="str" cm="1">
        <f t="array" ref="B985">_xlfn.TEXTJOIN(", ", TRUE, _xlfn._xlws.FILTER('5. Données salariales brutes'!$A$2:$A$1297, ('5. Données salariales brutes'!$C$2:$C$1297 &lt; '5. Données salariales brutes'!D985) * ('5. Données salariales brutes'!$C$2:$C$1297 &gt;= '5. Données salariales brutes'!C985) * ('5. Données salariales brutes'!$A$2:$A$1297 &lt;&gt; '5. Données salariales brutes'!A985), "No matches"))</f>
        <v>LP-04, LP-05</v>
      </c>
      <c r="C985" s="129" t="str" cm="1">
        <f t="array" ref="C985">_xlfn.TEXTJOIN(", ",TRUE,_xlfn._xlws.FILTER('5. Données salariales brutes'!$A$2:$A$1297,('5. Données salariales brutes'!$C$2:$C$1297 &gt;'5. Données salariales brutes'!E985)*('5. Données salariales brutes'!$C$2:$C$1297 &lt;'5. Données salariales brutes'!C985),"No matches"))</f>
        <v>LP-03, MD-MOF-3</v>
      </c>
    </row>
    <row r="986" spans="1:3" x14ac:dyDescent="0.25">
      <c r="A986" s="61" t="str">
        <f>'5. Données salariales brutes'!A986</f>
        <v>MD-MSP-2</v>
      </c>
      <c r="B986" s="130" t="str" cm="1">
        <f t="array" ref="B986">_xlfn.TEXTJOIN(", ", TRUE, _xlfn._xlws.FILTER('5. Données salariales brutes'!$A$2:$A$1297, ('5. Données salariales brutes'!$C$2:$C$1297 &lt; '5. Données salariales brutes'!D986) * ('5. Données salariales brutes'!$C$2:$C$1297 &gt;= '5. Données salariales brutes'!C986) * ('5. Données salariales brutes'!$A$2:$A$1297 &lt;&gt; '5. Données salariales brutes'!A986), "No matches"))</f>
        <v>No matches</v>
      </c>
      <c r="C986" s="129" t="str" cm="1">
        <f t="array" ref="C986">_xlfn.TEXTJOIN(", ",TRUE,_xlfn._xlws.FILTER('5. Données salariales brutes'!$A$2:$A$1297,('5. Données salariales brutes'!$C$2:$C$1297 &gt;'5. Données salariales brutes'!E986)*('5. Données salariales brutes'!$C$2:$C$1297 &lt;'5. Données salariales brutes'!C986),"No matches"))</f>
        <v>LP-05</v>
      </c>
    </row>
    <row r="987" spans="1:3" ht="300" x14ac:dyDescent="0.25">
      <c r="A987" s="61" t="str">
        <f>'5. Données salariales brutes'!A987</f>
        <v>MT-01</v>
      </c>
      <c r="B987" s="130" t="str" cm="1">
        <f t="array" ref="B987">_xlfn.TEXTJOIN(", ", TRUE, _xlfn._xlws.FILTER('5. Données salariales brutes'!$A$2:$A$1297, ('5. Données salariales brutes'!$C$2:$C$1297 &lt; '5. Données salariales brutes'!D987) * ('5. Données salariales brutes'!$C$2:$C$1297 &gt;= '5. Données salariales brutes'!C987) * ('5. Données salariales brutes'!$A$2:$A$1297 &lt;&gt; '5. Données salariales brutes'!A987), "No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GL-MAN-9, GL-MDO-10, GL-MOC-9, GL-MOC-10, GL-MST-12, GL-PCF-7, GL-PIP-00, GL-PRW-8, GL-PRW-9, GL-VHE-00, GL-WOW-9, GS-07, GT-03, HS-HDO-06, HS-PHS-06, IS-02 , OM-02, PI-03-CGC, PM-02 , PY-07, SC-6 (service du pont et service de la chambre des machines), SC-STD-6, SC-4 (utilisation de matériel et métier spécialisés), SG-SRE-01, SO-MAO-TO, SR-E (Groupe salarial 1), SR-W (Groupe salarial 9) APC-7, SR-W (Groupe salarial 9) APD-9, TR-01</v>
      </c>
      <c r="C987" s="129" t="str" cm="1">
        <f t="array" ref="C987">_xlfn.TEXTJOIN(", ",TRUE,_xlfn._xlws.FILTER('5. Données salariales brutes'!$A$2:$A$1297,('5. Données salariales brutes'!$C$2:$C$1297 &gt;'5. Données salariales brutes'!E987)*('5. Données salariales brutes'!$C$2:$C$1297 &lt;'5. Données salariales brutes'!C987),"No matches"))</f>
        <v>AR-01,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5),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GL-ELE -11, GL-GHW-5, GL-GHW-6, GL-INM-9, GL-MAM-00, GL-MAM-7, GL-MAN-7, GL-MAN-8, GL-MDO-8, GL-MDO-9, GL-MOC-8, GL-MST-10, GL-MST-11, GL-PCF-00, GL-PCF-6, GL-PRW-7, GL-WOW-00, GS-06, HP-02, HS-HDO-05, HS-PHS-05, LI-7, PG-01, PI-02-CGC, PY-06, RO-01, SC-4 (service du pont et service de la chambre des machines), SC-5 (service du pont et service de la chambre des machines), SC-STD-4, SC-STD-5, SR-W (Groupe salarial 2), SR-W (Groupe salarial 3), SR-W (Groupe salarial 9) APD-8, TI-03</v>
      </c>
    </row>
    <row r="988" spans="1:3" ht="270" x14ac:dyDescent="0.25">
      <c r="A988" s="61" t="str">
        <f>'5. Données salariales brutes'!A988</f>
        <v>MT-02</v>
      </c>
      <c r="B988" s="130" t="str" cm="1">
        <f t="array" ref="B988">_xlfn.TEXTJOIN(", ", TRUE, _xlfn._xlws.FILTER('5. Données salariales brutes'!$A$2:$A$1297, ('5. Données salariales brutes'!$C$2:$C$1297 &lt; '5. Données salariales brutes'!D988) * ('5. Données salariales brutes'!$C$2:$C$1297 &gt;= '5. Données salariales brutes'!C988) * ('5. Données salariales brutes'!$A$2:$A$1297 &lt;&gt; '5. Données salariales brutes'!A988),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10), ED-EST-05 Saskatchewan (EE 8), ED-EST-05 Saskatchewan (EE 9), ED-EST-06 Saskatchewan (EE 7), ED-EST-04 Alberta (EE 9), ED-EST-04 Alberta (EE 10), ED-EST-05 Alberta (EE 8), ED-EST-06 Alberta (EE 7), ED-EST-04 Colombie-Britannique (EE 10), ED-EST-05 Colombie-Britannique (EE 8), ED-EST-06 Colombie-Britannique (EE 6), ED-EST-06 Colombie-Britannique (EE 7), ED-LAT-03 (EE 13), ED-LAT-04 (EE 11), ED-LAT-04 (EE 12), EG-05, FR-1, GL-COI-14, GL-EIM-13, GL-EIM-14, GL-PCF-13, GL-PCF-14, GL-PIP-14, GL-SMW-12, GL-SMW-13, GL-VHE-13, GL-VHE-14, GS-11, GS-12, GT-05, HP-05, HS-HDO-10, HS-PHS-09, MA-03, NU-CHN-1, NU-HOS-1, PI-05-CGC, PO-IMA-03, PO-LES-TO-03, PO-LES-IM-03, PO-TCO-03, RO-04, SO-MAO-03, SO-RAD-02, SR-E (Groupe salarial 4 MDO-5), SR-E (Groupe salarial 5), SR-W (Groupe salarial 11), SW-CHA-02, TI-05 Aviation, TR-02</v>
      </c>
      <c r="C988" s="129" t="str" cm="1">
        <f t="array" ref="C988">_xlfn.TEXTJOIN(", ",TRUE,_xlfn._xlws.FILTER('5. Données salariales brutes'!$A$2:$A$1297,('5. Données salariales brutes'!$C$2:$C$1297 &gt;'5. Données salariales brutes'!E988)*('5. Données salariales brutes'!$C$2:$C$1297 &lt;'5. Données salariales brutes'!C988),"No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SO-FLP-02, SO-MAO-02, SO-RAD-01, SR-E (APA), SR-E (APB), SR-W (Groupe salarial 7), SR-W (Groupe salarial 8), SW-SCW-02, TI-05, UT-1, WP-03</v>
      </c>
    </row>
    <row r="989" spans="1:3" ht="90" x14ac:dyDescent="0.25">
      <c r="A989" s="61" t="str">
        <f>'5. Données salariales brutes'!A989</f>
        <v>MT-03</v>
      </c>
      <c r="B989" s="130" t="str" cm="1">
        <f t="array" ref="B989">_xlfn.TEXTJOIN(", ", TRUE, _xlfn._xlws.FILTER('5. Données salariales brutes'!$A$2:$A$1297, ('5. Données salariales brutes'!$C$2:$C$1297 &lt; '5. Données salariales brutes'!D989) * ('5. Données salariales brutes'!$C$2:$C$1297 &gt;= '5. Données salariales brutes'!C989) * ('5. Données salariales brutes'!$A$2:$A$1297 &lt;&gt; '5. Données salariales brutes'!A989), "No matches"))</f>
        <v>AG-03, AI-03, AS-06, BI-03, CH-03, CT-EAV-03 , CT-IAU-03, EC-05, ED-EDS-04, ED-EST-04 (EE 10), ED-EST-05 (EE 8), ED-EST-05 (EE 9), ED-EST-06 (EE 7), ED-EST-06 (EE 8), EG-07, EL-07, FB-5, FO-02, FR-4, HP-08, IS-05 , LS-04, MA-04, MT-04, ND-ADV-2, ND-DIT-3, NU-CHN-4, NU-HOS-4, OM-05, OP-2, RO-06, SG-SRE-04, SO-FLP-05, SO-MAO-07, TI-06 Aviation, TI-06 Marine, TI-06 Sécurité ferroviaire, TR-03, UT-2, WP-05</v>
      </c>
      <c r="C989" s="129" t="str" cm="1">
        <f t="array" ref="C989">_xlfn.TEXTJOIN(", ",TRUE,_xlfn._xlws.FILTER('5. Données salariales brutes'!$A$2:$A$1297,('5. Données salariales brutes'!$C$2:$C$1297 &gt;'5. Données salariales brutes'!E989)*('5. Données salariales brutes'!$C$2:$C$1297 &lt;'5. Données salariales brutes'!C989),"No matches"))</f>
        <v>AR-03, CT-FIN-02 , CX-3, DS-3, ED-EDS-03, ED-EST-04 (EE 9), ED-EST-05 (EE 7), ED-EST-06 (EE 5), ED-EST-06 (EE 6), ED-EST-06 Ontario (EE 9), ED-EST-06 Ontario (EE 10), ED-EST-06 Manitoba (EE 9), ED-EST-06 Manitoba (EE 10), ED-EST-05 Colombie-Britannique (EE 11), ED-EST-06 Colombie-Britannique (EE 10), ED-EST-06 Colombie-Britannique (EE 11), EG-06, EL-06, FB-4, FR-3, HP-07, LS-03, ND-DIT-2, ND-HME-2, NU-CHN-3, NU-HOS-3, OP-1, PE-04, PI-07-CGC, PR(S)-04, SG-PAT-03, SO-MAO-05, SO-MAO-06, SR-E (Groupe salarial 11), SR-E (Groupe salarial 12), SW-SCW-03 Travailleurs du service social clinique, SW-CHA-03, TI-07</v>
      </c>
    </row>
    <row r="990" spans="1:3" ht="75" x14ac:dyDescent="0.25">
      <c r="A990" s="61" t="str">
        <f>'5. Données salariales brutes'!A990</f>
        <v>MT-04</v>
      </c>
      <c r="B990" s="130" t="str" cm="1">
        <f t="array" ref="B990">_xlfn.TEXTJOIN(", ", TRUE, _xlfn._xlws.FILTER('5. Données salariales brutes'!$A$2:$A$1297, ('5. Données salariales brutes'!$C$2:$C$1297 &lt; '5. Données salariales brutes'!D990) * ('5. Données salariales brutes'!$C$2:$C$1297 &gt;= '5. Données salariales brutes'!C990) * ('5. Données salariales brutes'!$A$2:$A$1297 &lt;&gt; '5. Données salariales brutes'!A990), "No matches"))</f>
        <v>AG-03, BI-03, CH-03, CT-EAV-03 , CT-IAU-03, ED-EST-05 (EE 9), ED-EST-05 (EE 10), ED-EST-06 (EE 8), ED-EST-06 (EE 9), EG-07, EL-07, EN-ENG-03, EN-SUR-02, FR-5, GT-07, HP-08, HR-04, ND-ADV-2, ND-DIT-3, ND-HME-3, NU-CHN-5, NU-HOS-5, OP-2, PC-03, PG-05, PH-01, PS-3, SG-PAT-04, SO-FLP-06, SO-MAO-08, SR-CPS1, SW-SCW-04, TI-08, TI-06 Aviation, TI-06 Marine, TI-07 Sécurité ferroviaire, VM-2</v>
      </c>
      <c r="C990" s="129" t="str" cm="1">
        <f t="array" ref="C990">_xlfn.TEXTJOIN(", ",TRUE,_xlfn._xlws.FILTER('5. Données salariales brutes'!$A$2:$A$1297,('5. Données salariales brutes'!$C$2:$C$1297 &gt;'5. Données salariales brutes'!E990)*('5. Données salariales brutes'!$C$2:$C$1297 &lt;'5. Données salariales brutes'!C990),"No matches"))</f>
        <v>AI-03, AR-03, AS-06, CX-3, EC-05, ED-EDS-04, ED-EST-04 (EE 10), ED-EST-05 (EE 8), ED-EST-06 (EE 6), ED-EST-06 (EE 7), ED-EST-06 Ontario (EE 10), ED-EST-06 Manitoba (EE 10), ED-EST-06 Colombie-Britannique (EE 11), FB-5, FO-02, FR-4, HP-07, IS-05 , LS-04, MA-04, MT-03, ND-HME-2, NU-CHN-4, NU-HOS-4, OM-05, OP-1, PE-04, PI-07-CGC, PR(S)-04, RO-06, SG-SRE-04, SO-FLP-05, SO-MAO-06, SO-MAO-07, SW-SCW-03 Travailleurs du service social clinique, TI-07, TI-06 Sécurité ferroviaire, TR-03, UT-2, WP-05</v>
      </c>
    </row>
    <row r="991" spans="1:3" ht="60" x14ac:dyDescent="0.25">
      <c r="A991" s="61" t="str">
        <f>'5. Données salariales brutes'!A991</f>
        <v>MT-05</v>
      </c>
      <c r="B991" s="130" t="str" cm="1">
        <f t="array" ref="B991">_xlfn.TEXTJOIN(", ", TRUE, _xlfn._xlws.FILTER('5. Données salariales brutes'!$A$2:$A$1297, ('5. Données salariales brutes'!$C$2:$C$1297 &lt; '5. Données salariales brutes'!D991) * ('5. Données salariales brutes'!$C$2:$C$1297 &gt;= '5. Données salariales brutes'!C991) * ('5. Données salariales brutes'!$A$2:$A$1297 &lt;&gt; '5. Données salariales brutes'!A991), "No matches"))</f>
        <v>AI-04, AI-05, AS-07, CO-02, CT-FIN-03 , EC-06, ED-EST-06 (EE 10), EG-08, EL-08, EN-SUR-03, FB-6, FO-03, FR-6, FS-02, HP-09, IS-06 , LP-01, MA-05, ND-DIT-4, NU-CHN-6, NU-HOS-6, OP-3, PG-06, PM-06 , PM-MCO-02, SE-RES-2, SG-SRE-05, SG-SRE-06, SO-FLP-07, SO-MAO-09, TI-07 Aviation, TI-07 Marine, VM-3</v>
      </c>
      <c r="C991" s="129" t="str" cm="1">
        <f t="array" ref="C991">_xlfn.TEXTJOIN(", ",TRUE,_xlfn._xlws.FILTER('5. Données salariales brutes'!$A$2:$A$1297,('5. Données salariales brutes'!$C$2:$C$1297 &gt;'5. Données salariales brutes'!E991)*('5. Données salariales brutes'!$C$2:$C$1297 &lt;'5. Données salariales brutes'!C991),"No matches"))</f>
        <v>AG-03, AO-CAI-01, AR-04, BI-03, CH-03, CT-EAV-03 , CT-IAU-03, ED-EDS-05, ED-EST-05 (EE 9), ED-EST-05 (EE 10), ED-EST-06 (EE 8), ED-EST-06 (EE 9), EG-07, EL-07, EN-ENG-03, EN-SUR-02, FR-5, GT-07, HP-08, HR-04, IT-03, ND-HME-3, NU-CHN-5, NU-HOS-5, OP-2, PC-03, PE-05, PG-05, PH-01, PS-3, PR(S)-05, SG-PAT-04, SO-FLP-06, SO-MAO-08, SR-CPS1, SW-SCW-04, TI-08, TI-06 Marine, TI-07 Sécurité ferroviaire, TR-04, VM-2</v>
      </c>
    </row>
    <row r="992" spans="1:3" ht="60" x14ac:dyDescent="0.25">
      <c r="A992" s="61" t="str">
        <f>'5. Données salariales brutes'!A992</f>
        <v>MT-06</v>
      </c>
      <c r="B992" s="130" t="str" cm="1">
        <f t="array" ref="B992">_xlfn.TEXTJOIN(", ", TRUE, _xlfn._xlws.FILTER('5. Données salariales brutes'!$A$2:$A$1297, ('5. Données salariales brutes'!$C$2:$C$1297 &lt; '5. Données salariales brutes'!D992) * ('5. Données salariales brutes'!$C$2:$C$1297 &gt;= '5. Données salariales brutes'!C992) * ('5. Données salariales brutes'!$A$2:$A$1297 &lt;&gt; '5. Données salariales brutes'!A992), "No matches"))</f>
        <v>AI-07, AO-CAI-02, AO-HPS-01, AR-05, CO-03, DE-01, DS-4, EL-09, FB-7, FO-04, FS-03, IT-04, NU-CHN-7, NU-HOS-7, PE-06, PS-4, SE-REM-1, SE-RES-3, SG-PAT-07, SG-SRE-07, SO-INS-01, SO-MAO-10, TI-08 Marine, VM-4</v>
      </c>
      <c r="C992" s="129" t="str" cm="1">
        <f t="array" ref="C992">_xlfn.TEXTJOIN(", ",TRUE,_xlfn._xlws.FILTER('5. Données salariales brutes'!$A$2:$A$1297,('5. Données salariales brutes'!$C$2:$C$1297 &gt;'5. Données salariales brutes'!E992)*('5. Données salariales brutes'!$C$2:$C$1297 &lt;'5. Données salariales brutes'!C992),"No matches"))</f>
        <v>AG-04, AI-05, AI-06, AS-08, BI-04, CH-04, CT-FIN-03 , CT-EAV-04 , CT-IAU-04, EC-06, EG-08, EN-ENG-04, EN-SUR-03, FR-6, GT-08, HR-05, LS-05, MA-05, ND-ADV-3, ND-DIT-4, ND-HME-4, NU-CHN-6, NU-HOS-6, PC-04, PG-06, PH-02, PM-07, PM-MCO-03, SE-RES-2, SG-PAT-05, SG-SRE-06, SO-MAO-09, SW-SCW-05, TI-07 Aviation, TI-07 Marine, TI-08 Sécurité ferroviaire, TR-05, UT-3, VM-3, WP-06</v>
      </c>
    </row>
    <row r="993" spans="1:3" ht="45" x14ac:dyDescent="0.25">
      <c r="A993" s="61" t="str">
        <f>'5. Données salariales brutes'!A993</f>
        <v>MT-07</v>
      </c>
      <c r="B993" s="130" t="str" cm="1">
        <f t="array" ref="B993">_xlfn.TEXTJOIN(", ", TRUE, _xlfn._xlws.FILTER('5. Données salariales brutes'!$A$2:$A$1297, ('5. Données salariales brutes'!$C$2:$C$1297 &lt; '5. Données salariales brutes'!D993) * ('5. Données salariales brutes'!$C$2:$C$1297 &gt;= '5. Données salariales brutes'!C993) * ('5. Données salariales brutes'!$A$2:$A$1297 &lt;&gt; '5. Données salariales brutes'!A993), "No matches"))</f>
        <v>AC-01, AG-05, AO-CAI-03, AO-HPS-02, AR-06, BI-05, CH-05, CO-04, CT-FIN-04 , DE-02, EN-ENG-05, EN-SUR-04, FB-8, NU-CHN-8, NU-HOS-8, PC-05, PS-5, SG-PAT-06, SG-SRE-08, SO-INS-02, VM-5</v>
      </c>
      <c r="C993" s="129" t="str" cm="1">
        <f t="array" ref="C993">_xlfn.TEXTJOIN(", ",TRUE,_xlfn._xlws.FILTER('5. Données salariales brutes'!$A$2:$A$1297,('5. Données salariales brutes'!$C$2:$C$1297 &gt;'5. Données salariales brutes'!E993)*('5. Données salariales brutes'!$C$2:$C$1297 &lt;'5. Données salariales brutes'!C993),"No matches"))</f>
        <v>AI-07, AO-CAI-02, AO-HPS-01, AR-05, CO-03, CT-EAV-05 , DE-01, DS-4, EC-07, FB-7, FO-04, FS-03, IT-04, MA-06, NU-CHN-7, NU-HOS-7, PH-03, SE-REM-1, SE-RES-3, SG-PAT-07, SG-SRE-07, SO-INS-01, SO-MAO-10, TI-08 Aviation, TI-08 Marine, VM-4</v>
      </c>
    </row>
    <row r="994" spans="1:3" ht="195" x14ac:dyDescent="0.25">
      <c r="A994" s="61" t="str">
        <f>'5. Données salariales brutes'!A994</f>
        <v>ND-ADV-1</v>
      </c>
      <c r="B994" s="130" t="str" cm="1">
        <f t="array" ref="B994">_xlfn.TEXTJOIN(", ", TRUE, _xlfn._xlws.FILTER('5. Données salariales brutes'!$A$2:$A$1297, ('5. Données salariales brutes'!$C$2:$C$1297 &lt; '5. Données salariales brutes'!D994) * ('5. Données salariales brutes'!$C$2:$C$1297 &gt;= '5. Données salariales brutes'!C994) * ('5. Données salariales brutes'!$A$2:$A$1297 &lt;&gt; '5. Données salariales brutes'!A994), "No matches"))</f>
        <v>CT-FIN-02 ,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ND-DIT-2, NU-CHN-2, NU-CHN-3, NU-HOS-2, NU-HOS-3, PG-04, PO-LES-TO-04, PO-TCO-04, PS-2, SG-PAT-03, SG-SRE-03, SO-FLP-04, SO-MAO-05, SR-E (Groupe salarial 10), SR-E (Groupe salarial 11), SR-E (Groupe salarial 12), SR-W (Groupe salarial 12), SW-SCW-02 Travailleurs du service social clinique, SW-CHA-03, VM-1</v>
      </c>
      <c r="C994" s="129" t="str" cm="1">
        <f t="array" ref="C994">_xlfn.TEXTJOIN(", ",TRUE,_xlfn._xlws.FILTER('5. Données salariales brutes'!$A$2:$A$1297,('5. Données salariales brutes'!$C$2:$C$1297 &gt;'5. Données salariales brutes'!E994)*('5. Données salariales brutes'!$C$2:$C$1297 &lt;'5. Données salariales brutes'!C994),"No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IS-04 , LP-00, MA-03, ND-DIT-1, ND-HME-1, OM-04, PC-02, PE-03, PI-06-CGC, PM-05 , PM-MCO-01, PR(S)-03, RO-05, SO-FLP-03, SO-MAO-04, SO-RAD-02, SO-RAD-03, SR-E (Groupe salarial 6), SR-E (Groupe salarial 7), SR-E (Groupe salarial 8), SR-E (Groupe salarial 9), SW-SCW-03, SW-SCW-01 Travailleurs du service social clinique, TI-06, TI-05 Aviation, TI-05 Marine, WP-04</v>
      </c>
    </row>
    <row r="995" spans="1:3" ht="60" x14ac:dyDescent="0.25">
      <c r="A995" s="61" t="str">
        <f>'5. Données salariales brutes'!A995</f>
        <v>ND-ADV-2</v>
      </c>
      <c r="B995" s="130" t="str" cm="1">
        <f t="array" ref="B995">_xlfn.TEXTJOIN(", ", TRUE, _xlfn._xlws.FILTER('5. Données salariales brutes'!$A$2:$A$1297, ('5. Données salariales brutes'!$C$2:$C$1297 &lt; '5. Données salariales brutes'!D995) * ('5. Données salariales brutes'!$C$2:$C$1297 &gt;= '5. Données salariales brutes'!C995) * ('5. Données salariales brutes'!$A$2:$A$1297 &lt;&gt; '5. Données salariales brutes'!A995), "No matches"))</f>
        <v>AG-03, AO-CAI-01, AR-04, BI-03, CH-03, CT-EAV-03 , CT-IAU-03, ED-EDS-05, ED-EST-05 (EE 9), ED-EST-05 (EE 10), ED-EST-06 (EE 8), ED-EST-06 (EE 9), EG-07, EL-07, EN-ENG-03, EN-SUR-02, FR-5, GT-07, HP-08, HR-04, IT-03, ND-HME-3, NU-CHN-5, NU-HOS-5, OP-2, PC-03, PE-05, PG-05, PH-01, PS-3, SG-PAT-04, SO-FLP-06, SO-MAO-08, SR-CPS1, SW-SCW-04, TI-08, TI-06 Marine, TI-07 Sécurité ferroviaire, VM-2</v>
      </c>
      <c r="C995" s="129" t="str" cm="1">
        <f t="array" ref="C995">_xlfn.TEXTJOIN(", ",TRUE,_xlfn._xlws.FILTER('5. Données salariales brutes'!$A$2:$A$1297,('5. Données salariales brutes'!$C$2:$C$1297 &gt;'5. Données salariales brutes'!E995)*('5. Données salariales brutes'!$C$2:$C$1297 &lt;'5. Données salariales brutes'!C995),"No matches"))</f>
        <v>AI-03, AS-06, EC-05, ED-EDS-04, ED-EST-04 (EE 10), ED-EST-05 (EE 8), ED-EST-06 (EE 7), ED-EST-06 Colombie-Britannique (EE 11), FB-5, FO-02, FR-4, HP-07, IS-05 , LS-04, MA-04, MT-03, MT-04, ND-DIT-3, NU-CHN-4, NU-HOS-4, OM-05, OP-1, PE-04, PI-07-CGC, PR(S)-04, RO-06, SG-SRE-04, SO-FLP-05, SO-MAO-06, SO-MAO-07, SW-SCW-03 Travailleurs du service social clinique, TI-06 Aviation, TI-06 Sécurité ferroviaire, TR-03, UT-2, WP-05</v>
      </c>
    </row>
    <row r="996" spans="1:3" ht="60" x14ac:dyDescent="0.25">
      <c r="A996" s="61" t="str">
        <f>'5. Données salariales brutes'!A996</f>
        <v>ND-ADV-3</v>
      </c>
      <c r="B996" s="130" t="str" cm="1">
        <f t="array" ref="B996">_xlfn.TEXTJOIN(", ", TRUE, _xlfn._xlws.FILTER('5. Données salariales brutes'!$A$2:$A$1297, ('5. Données salariales brutes'!$C$2:$C$1297 &lt; '5. Données salariales brutes'!D996) * ('5. Données salariales brutes'!$C$2:$C$1297 &gt;= '5. Données salariales brutes'!C996) * ('5. Données salariales brutes'!$A$2:$A$1297 &lt;&gt; '5. Données salariales brutes'!A996), "No matches"))</f>
        <v>AG-04, AI-06, AI-07, AO-CAI-02, AR-05, AS-08, BI-04, CH-04, CO-03, DE-01, EL-09, EN-ENG-04, FB-7, FO-04, FS-03, GT-08, IT-04, LS-05, MT-06, PC-04, PE-06, PM-07, PM-MCO-03, PS-4, SG-PAT-05, SG-SRE-07, SO-MAO-10, TI-08 Sécurité ferroviaire, TR-05, UT-3, WP-06</v>
      </c>
      <c r="C996" s="129" t="str" cm="1">
        <f t="array" ref="C996">_xlfn.TEXTJOIN(", ",TRUE,_xlfn._xlws.FILTER('5. Données salariales brutes'!$A$2:$A$1297,('5. Données salariales brutes'!$C$2:$C$1297 &gt;'5. Données salariales brutes'!E996)*('5. Données salariales brutes'!$C$2:$C$1297 &lt;'5. Données salariales brutes'!C996),"No matches"))</f>
        <v>AI-04, AI-05, AS-07, CO-02, CT-FIN-03 , CT-EAV-04 , CT-IAU-04, EC-06, ED-EST-06 (EE 10), EG-08, EL-08, EN-SUR-03, FB-6, FO-03, FR-6, FS-02, HP-09, HR-05, IS-06 , LP-01, MA-05, ND-DIT-4, ND-HME-4, NU-CHN-6, NU-HOS-6, OP-3, PG-06, PH-02, PM-06 , PM-MCO-02, SE-RES-2, SG-SRE-06, SO-FLP-07, SO-MAO-09, SW-SCW-05, TI-07 Aviation, TI-07 Marine, VM-3</v>
      </c>
    </row>
    <row r="997" spans="1:3" ht="195" x14ac:dyDescent="0.25">
      <c r="A997" s="61" t="str">
        <f>'5. Données salariales brutes'!A997</f>
        <v>ND-DIT-1</v>
      </c>
      <c r="B997" s="130" t="str" cm="1">
        <f t="array" ref="B997">_xlfn.TEXTJOIN(", ", TRUE, _xlfn._xlws.FILTER('5. Données salariales brutes'!$A$2:$A$1297, ('5. Données salariales brutes'!$C$2:$C$1297 &lt; '5. Données salariales brutes'!D997) * ('5. Données salariales brutes'!$C$2:$C$1297 &gt;= '5. Données salariales brutes'!C997) * ('5. Données salariales brutes'!$A$2:$A$1297 &lt;&gt; '5. Données salariales brutes'!A997), "No matches"))</f>
        <v>AS-05, CT-EAV-02 , CT-IAU-02, CX-2, DS-3, ED-EST-04 (EE 7),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ED-EST-06 Colombie-Britannique (EE 9), EU-PEI-2, FB-3, FB-4, FR-2, FS-01, GL-SMW-14,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997" s="129" t="str" cm="1">
        <f t="array" ref="C997">_xlfn.TEXTJOIN(", ",TRUE,_xlfn._xlws.FILTER('5. Données salariales brutes'!$A$2:$A$1297,('5. Données salariales brutes'!$C$2:$C$1297 &gt;'5. Données salariales brutes'!E997)*('5. Données salariales brutes'!$C$2:$C$1297 &lt;'5. Données salariales brutes'!C997),"No matches"))</f>
        <v>AG-02, AI-02, BI-02, CH-02, CX-1,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GS-13, HP-05, HS-PHS-10, MA-03, ND-HME-1, PC-02, PE-03, PR(S)-03, SO-FLP-03, SO-MAO-04, SO-RAD-02, SR-E (Groupe salarial 5), SR-E (Groupe salarial 6), SR-E (Groupe salarial 7), SW-SCW-03, TI-06, TI-05 Aviation, TR-02</v>
      </c>
    </row>
    <row r="998" spans="1:3" ht="150" x14ac:dyDescent="0.25">
      <c r="A998" s="61" t="str">
        <f>'5. Données salariales brutes'!A998</f>
        <v>ND-DIT-2</v>
      </c>
      <c r="B998" s="130" t="str" cm="1">
        <f t="array" ref="B998">_xlfn.TEXTJOIN(", ", TRUE, _xlfn._xlws.FILTER('5. Données salariales brutes'!$A$2:$A$1297, ('5. Données salariales brutes'!$C$2:$C$1297 &lt; '5. Données salariales brutes'!D998) * ('5. Données salariales brutes'!$C$2:$C$1297 &gt;= '5. Données salariales brutes'!C998) * ('5. Données salariales brutes'!$A$2:$A$1297 &lt;&gt; '5. Données salariales brutes'!A998), "No matches"))</f>
        <v>AI-03, AR-03, AS-06, CT-FIN-02 , CX-3, EC-05, ED-EDS-04, ED-EST-04 (EE 9), ED-EST-04 (EE 10), ED-EST-05 (EE 7), ED-EST-05 (EE 8), ED-EST-06 (EE 6), ED-EST-06 (EE 7), ED-EST-06 Ontario (EE 10), ED-EST-06 Manitoba (EE 10), ED-EST-06 Colombie-Britannique (EE 11), EL-06, FO-02, HP-07, IS-05 , LS-04, MT-03, ND-HME-2, NU-CHN-4, NU-HOS-4, OM-05, OP-1, PE-04, PI-07-CGC, PR(S)-04, RO-06, SO-FLP-05, SO-MAO-06, SW-SCW-03 Travailleurs du service social clinique, TI-07, TI-06 Sécurité ferroviaire, TR-03, UT-2</v>
      </c>
      <c r="C998" s="129" t="str" cm="1">
        <f t="array" ref="C998">_xlfn.TEXTJOIN(", ",TRUE,_xlfn._xlws.FILTER('5. Données salariales brutes'!$A$2:$A$1297,('5. Données salariales brutes'!$C$2:$C$1297 &gt;'5. Données salariales brutes'!E998)*('5. Données salariales brutes'!$C$2:$C$1297 &lt;'5. Données salariales brutes'!C998),"No matches"))</f>
        <v>AS-05, CT-EAV-02 , CT-IAU-02, DS-3, ED-EDS-03, ED-EST-04 (EE 8), ED-EST-05 (EE 6), ED-EST-06 (EE 5), ED-EST-06 Québec (EE 12), ED-EST-06 Ontario (EE 8),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FR-3,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row>
    <row r="999" spans="1:3" ht="75" x14ac:dyDescent="0.25">
      <c r="A999" s="61" t="str">
        <f>'5. Données salariales brutes'!A999</f>
        <v>ND-DIT-3</v>
      </c>
      <c r="B999" s="130" t="str" cm="1">
        <f t="array" ref="B999">_xlfn.TEXTJOIN(", ", TRUE, _xlfn._xlws.FILTER('5. Données salariales brutes'!$A$2:$A$1297, ('5. Données salariales brutes'!$C$2:$C$1297 &lt; '5. Données salariales brutes'!D999) * ('5. Données salariales brutes'!$C$2:$C$1297 &gt;= '5. Données salariales brutes'!C999) * ('5. Données salariales brutes'!$A$2:$A$1297 &lt;&gt; '5. Données salariales brutes'!A999), "No matches"))</f>
        <v>AG-03, AO-CAI-01, BI-03, CH-03, CT-EAV-03 , CT-IAU-03, ED-EDS-05, ED-EST-05 (EE 9), ED-EST-05 (EE 10), ED-EST-06 (EE 8), ED-EST-06 (EE 9), EG-07, EL-07, EN-ENG-03, EN-SUR-02, FR-5, GT-07, HP-08, HR-04, ND-ADV-2, ND-HME-3, NU-CHN-5, NU-HOS-5, OP-2, PC-03, PG-05, PH-01, PS-3, SG-PAT-04, SO-FLP-06, SO-MAO-08, SR-CPS1, SW-SCW-04, TI-08, TI-06 Marine, TI-07 Sécurité ferroviaire, VM-2</v>
      </c>
      <c r="C999" s="129" t="str" cm="1">
        <f t="array" ref="C999">_xlfn.TEXTJOIN(", ",TRUE,_xlfn._xlws.FILTER('5. Données salariales brutes'!$A$2:$A$1297,('5. Données salariales brutes'!$C$2:$C$1297 &gt;'5. Données salariales brutes'!E999)*('5. Données salariales brutes'!$C$2:$C$1297 &lt;'5. Données salariales brutes'!C999),"No matches"))</f>
        <v>AI-03, AR-03, AS-06, CX-3, EC-05, ED-EDS-04, ED-EST-04 (EE 10), ED-EST-05 (EE 8), ED-EST-06 (EE 6), ED-EST-06 (EE 7), ED-EST-06 Manitoba (EE 10), ED-EST-06 Colombie-Britannique (EE 11), FB-5, FO-02, FR-4, HP-07, IS-05 , LS-04, MA-04, MT-03, MT-04, NU-CHN-4, NU-HOS-4, OM-05, OP-1, PE-04, PI-07-CGC, PR(S)-04, RO-06, SG-SRE-04, SO-FLP-05, SO-MAO-06, SO-MAO-07, SW-SCW-03 Travailleurs du service social clinique, TI-06 Aviation, TI-06 Sécurité ferroviaire, TR-03, UT-2, WP-05</v>
      </c>
    </row>
    <row r="1000" spans="1:3" ht="45" x14ac:dyDescent="0.25">
      <c r="A1000" s="61" t="str">
        <f>'5. Données salariales brutes'!A1000</f>
        <v>ND-DIT-4</v>
      </c>
      <c r="B1000" s="130" t="str" cm="1">
        <f t="array" ref="B1000">_xlfn.TEXTJOIN(", ", TRUE, _xlfn._xlws.FILTER('5. Données salariales brutes'!$A$2:$A$1297, ('5. Données salariales brutes'!$C$2:$C$1297 &lt; '5. Données salariales brutes'!D1000) * ('5. Données salariales brutes'!$C$2:$C$1297 &gt;= '5. Données salariales brutes'!C1000) * ('5. Données salariales brutes'!$A$2:$A$1297 &lt;&gt; '5. Données salariales brutes'!A1000), "No matches"))</f>
        <v>AG-04, AI-06, AI-07, AO-CAI-02, AR-05, AS-08, BI-04, CH-04, CO-03, CT-EAV-04 , CT-IAU-04, DE-01, EL-09, EN-ENG-04, FO-04, GT-08, HR-05, LS-05, MT-06, ND-ADV-3, ND-HME-4, PC-04, PE-06, PH-02, PM-07, PM-MCO-03, PS-4, SG-PAT-05, SW-SCW-05, TI-08 Sécurité ferroviaire, TR-05, UT-3, WP-06</v>
      </c>
      <c r="C1000" s="129" t="str" cm="1">
        <f t="array" ref="C1000">_xlfn.TEXTJOIN(", ",TRUE,_xlfn._xlws.FILTER('5. Données salariales brutes'!$A$2:$A$1297,('5. Données salariales brutes'!$C$2:$C$1297 &gt;'5. Données salariales brutes'!E1000)*('5. Données salariales brutes'!$C$2:$C$1297 &lt;'5. Données salariales brutes'!C1000),"No matches"))</f>
        <v>AI-04, AI-05, AS-07, CO-02, CT-FIN-03 , EC-06, ED-EST-06 (EE 10), EG-08, EL-08, EN-SUR-03, FB-6, FO-03, FR-6, FS-02, HP-09, IS-06 , LP-01, MA-05, MT-05, NU-CHN-6, NU-HOS-6, OP-3, PG-06, PM-06 , PM-MCO-02, PR(S)-05, SE-RES-2, SG-SRE-05, SG-SRE-06, SO-FLP-07, SO-MAO-09, TI-07 Aviation, TI-07 Marine, TR-04, VM-3</v>
      </c>
    </row>
    <row r="1001" spans="1:3" ht="210" x14ac:dyDescent="0.25">
      <c r="A1001" s="61" t="str">
        <f>'5. Données salariales brutes'!A1001</f>
        <v>ND-HME-1</v>
      </c>
      <c r="B1001" s="130" t="str" cm="1">
        <f t="array" ref="B1001">_xlfn.TEXTJOIN(", ", TRUE, _xlfn._xlws.FILTER('5. Données salariales brutes'!$A$2:$A$1297, ('5. Données salariales brutes'!$C$2:$C$1297 &lt; '5. Données salariales brutes'!D1001) * ('5. Données salariales brutes'!$C$2:$C$1297 &gt;= '5. Données salariales brutes'!C1001) * ('5. Données salariales brutes'!$A$2:$A$1297 &lt;&gt; '5. Données salariales brutes'!A1001), "No matches"))</f>
        <v>AS-05,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1001" s="129" t="str" cm="1">
        <f t="array" ref="C1001">_xlfn.TEXTJOIN(", ",TRUE,_xlfn._xlws.FILTER('5. Données salariales brutes'!$A$2:$A$1297,('5. Données salariales brutes'!$C$2:$C$1297 &gt;'5. Données salariales brutes'!E1001)*('5. Données salariales brutes'!$C$2:$C$1297 &lt;'5. Données salariales brutes'!C1001),"No matches"))</f>
        <v>AG-02, AI-02, BI-02, CH-02,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GL-VHE-13, GL-VHE-14, GS-12, GT-05, HP-05, HS-HDO-10, HS-PHS-10, MA-03, PC-02, PE-03, PO-IMA-03, PO-LES-TO-03, PO-LES-IM-03, PO-TCO-03, PR(S)-03, RO-04, SO-FLP-03, SO-MAO-03, SO-RAD-02, SR-E (Groupe salarial 5), SR-E (Groupe salarial 6), TI-05 Aviation, TR-02</v>
      </c>
    </row>
    <row r="1002" spans="1:3" ht="120" x14ac:dyDescent="0.25">
      <c r="A1002" s="61" t="str">
        <f>'5. Données salariales brutes'!A1002</f>
        <v>ND-HME-2</v>
      </c>
      <c r="B1002" s="130" t="str" cm="1">
        <f t="array" ref="B1002">_xlfn.TEXTJOIN(", ", TRUE, _xlfn._xlws.FILTER('5. Données salariales brutes'!$A$2:$A$1297, ('5. Données salariales brutes'!$C$2:$C$1297 &lt; '5. Données salariales brutes'!D1002) * ('5. Données salariales brutes'!$C$2:$C$1297 &gt;= '5. Données salariales brutes'!C1002) * ('5. Données salariales brutes'!$A$2:$A$1297 &lt;&gt; '5. Données salariales brutes'!A1002), "No matches"))</f>
        <v>AI-03, AR-03, AS-06, CX-3, EC-05, ED-EDS-04, ED-EST-04 (EE 10), ED-EST-05 (EE 8), ED-EST-06 (EE 6), ED-EST-06 (EE 7), ED-EST-06 Manitoba (EE 10), ED-EST-06 Colombie-Britannique (EE 11), FB-5, FO-02, FR-4, HP-07, IS-05 , LS-04, MA-04, MT-03, NU-CHN-4, NU-HOS-4, OM-05, OP-1, PE-04, PI-07-CGC, PR(S)-04, RO-06, SG-SRE-04, SO-FLP-05, SO-MAO-06, SO-MAO-07, SW-SCW-03 Travailleurs du service social clinique, TI-07, TI-06 Sécurité ferroviaire, TR-03, UT-2, WP-05</v>
      </c>
      <c r="C1002" s="129" t="str" cm="1">
        <f t="array" ref="C1002">_xlfn.TEXTJOIN(", ",TRUE,_xlfn._xlws.FILTER('5. Données salariales brutes'!$A$2:$A$1297,('5. Données salariales brutes'!$C$2:$C$1297 &gt;'5. Données salariales brutes'!E1002)*('5. Données salariales brutes'!$C$2:$C$1297 &lt;'5. Données salariales brutes'!C1002),"No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9), ED-EST-06 Colombie-Britannique (EE 10), EG-06, EL-06, FB-4, FR-3, GT-06, IT-02, LS-03, ND-DIT-2, NU-CHN-2, NU-CHN-3, NU-HOS-2, NU-HOS-3, PG-04, PS-2, SG-PAT-03, SG-SRE-03, SO-FLP-04, SO-MAO-05, SR-E (Groupe salarial 10), SR-E (Groupe salarial 11), SR-E (Groupe salarial 12), SR-W (Groupe salarial 12), SW-SCW-02 Travailleurs du service social clinique, SW-CHA-03, VM-1</v>
      </c>
    </row>
    <row r="1003" spans="1:3" ht="60" x14ac:dyDescent="0.25">
      <c r="A1003" s="61" t="str">
        <f>'5. Données salariales brutes'!A1003</f>
        <v>ND-HME-3</v>
      </c>
      <c r="B1003" s="130" t="str" cm="1">
        <f t="array" ref="B1003">_xlfn.TEXTJOIN(", ", TRUE, _xlfn._xlws.FILTER('5. Données salariales brutes'!$A$2:$A$1297, ('5. Données salariales brutes'!$C$2:$C$1297 &lt; '5. Données salariales brutes'!D1003) * ('5. Données salariales brutes'!$C$2:$C$1297 &gt;= '5. Données salariales brutes'!C1003) * ('5. Données salariales brutes'!$A$2:$A$1297 &lt;&gt; '5. Données salariales brutes'!A1003), "No matches"))</f>
        <v>AI-04, AO-CAI-01, AR-04, AS-07, CO-02, ED-EDS-05, ED-EST-05 (EE 10), ED-EST-06 (EE 9), ED-EST-06 (EE 10), EL-08, EN-ENG-03, FB-6, FR-5, FS-02, HP-09, IS-06 , IT-03, LP-01, MT-05, NU-CHN-5, NU-HOS-5, OP-3, PE-05, PG-05, PM-06 , PM-MCO-02, PS-3, PR(S)-05, SG-PAT-04, SG-SRE-05, SO-FLP-07, SO-MAO-08, SR-CPS1, TI-08, TI-07 Sécurité ferroviaire, TR-04</v>
      </c>
      <c r="C1003" s="129" t="str" cm="1">
        <f t="array" ref="C1003">_xlfn.TEXTJOIN(", ",TRUE,_xlfn._xlws.FILTER('5. Données salariales brutes'!$A$2:$A$1297,('5. Données salariales brutes'!$C$2:$C$1297 &gt;'5. Données salariales brutes'!E1003)*('5. Données salariales brutes'!$C$2:$C$1297 &lt;'5. Données salariales brutes'!C1003),"No matches"))</f>
        <v>AG-03, AS-06, BI-03, CH-03, CT-EAV-03 , CT-IAU-03, EC-05, ED-EDS-04, ED-EST-05 (EE 8), ED-EST-05 (EE 9), ED-EST-06 (EE 7), ED-EST-06 (EE 8), EG-07, EL-07, EN-SUR-02, FB-5, FO-02, FR-4, GT-07, HP-08, HR-04, IS-05 , LS-04, MA-04, MT-04, ND-ADV-2, ND-DIT-3, NU-CHN-4, NU-HOS-4, OM-05, OP-2, PC-03, PH-01, RO-06, SG-SRE-04, SO-FLP-06, SO-MAO-07, SW-SCW-04, TI-06 Aviation, TI-06 Marine, VM-2, WP-05</v>
      </c>
    </row>
    <row r="1004" spans="1:3" ht="60" x14ac:dyDescent="0.25">
      <c r="A1004" s="61" t="str">
        <f>'5. Données salariales brutes'!A1004</f>
        <v>ND-HME-4</v>
      </c>
      <c r="B1004" s="130" t="str" cm="1">
        <f t="array" ref="B1004">_xlfn.TEXTJOIN(", ", TRUE, _xlfn._xlws.FILTER('5. Données salariales brutes'!$A$2:$A$1297, ('5. Données salariales brutes'!$C$2:$C$1297 &lt; '5. Données salariales brutes'!D1004) * ('5. Données salariales brutes'!$C$2:$C$1297 &gt;= '5. Données salariales brutes'!C1004) * ('5. Données salariales brutes'!$A$2:$A$1297 &lt;&gt; '5. Données salariales brutes'!A1004), "No matches"))</f>
        <v>AG-04, AI-06, AI-07, AO-CAI-02, AR-05, AS-08, BI-04, CH-04, CO-03, DE-01, EL-09, EN-ENG-04, FB-7, FO-04, FS-03, GT-08, LS-05, MT-06, ND-ADV-3, PC-04, PE-06, PM-07, PM-MCO-03, PS-4, SG-PAT-05, SG-SRE-07, SO-MAO-10, TI-08 Sécurité ferroviaire, TR-05, UT-3, WP-06</v>
      </c>
      <c r="C1004" s="129" t="str" cm="1">
        <f t="array" ref="C1004">_xlfn.TEXTJOIN(", ",TRUE,_xlfn._xlws.FILTER('5. Données salariales brutes'!$A$2:$A$1297,('5. Données salariales brutes'!$C$2:$C$1297 &gt;'5. Données salariales brutes'!E1004)*('5. Données salariales brutes'!$C$2:$C$1297 &lt;'5. Données salariales brutes'!C1004),"No matches"))</f>
        <v>AI-04, AI-05, AS-07, CO-02, CT-FIN-03 , CT-EAV-04 , CT-IAU-04, EC-06, ED-EST-06 (EE 10), EG-08, EL-08, EN-SUR-03, FB-6, FO-03, FR-6, FS-02, HP-09, HR-05, IS-06 , LP-01, MA-05, ND-DIT-4, NU-CHN-6, NU-HOS-6, OP-3, PG-06, PH-02, PM-06 , PM-MCO-02, SE-RES-2, SG-SRE-06, SO-FLP-07, SO-MAO-09, SW-SCW-05, TI-07 Aviation, TI-07 Marine, VM-3</v>
      </c>
    </row>
    <row r="1005" spans="1:3" ht="270" x14ac:dyDescent="0.25">
      <c r="A1005" s="61" t="str">
        <f>'5. Données salariales brutes'!A1005</f>
        <v>NU-CHN-1</v>
      </c>
      <c r="B1005" s="130" t="str" cm="1">
        <f t="array" ref="B1005">_xlfn.TEXTJOIN(", ", TRUE, _xlfn._xlws.FILTER('5. Données salariales brutes'!$A$2:$A$1297, ('5. Données salariales brutes'!$C$2:$C$1297 &lt; '5. Données salariales brutes'!D1005) * ('5. Données salariales brutes'!$C$2:$C$1297 &gt;= '5. Données salariales brutes'!C1005) * ('5. Données salariales brutes'!$A$2:$A$1297 &lt;&gt; '5. Données salariales brutes'!A1005), "No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NU-HOS-1, PI-05-CGC, PO-IMA-03, PO-LES-TO-03, PO-LES-IM-03, PO-TCO-03, RO-04, SO-MAO-03, SO-RAD-02, SR-E (Groupe salarial 4 MDO-5), SR-E (Groupe salarial 5), SR-W (Groupe salarial 11), SW-CHA-02, TI-05 Aviation, TR-02</v>
      </c>
      <c r="C1005" s="129" t="str" cm="1">
        <f t="array" ref="C1005">_xlfn.TEXTJOIN(", ",TRUE,_xlfn._xlws.FILTER('5. Données salariales brutes'!$A$2:$A$1297,('5. Données salariales brutes'!$C$2:$C$1297 &gt;'5. Données salariales brutes'!E1005)*('5. Données salariales brutes'!$C$2:$C$1297 &lt;'5. Données salariales brutes'!C1005),"No matches"))</f>
        <v>AI-01, AR-02, CO-01, CT-FIN-01 ,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SR-W (Groupe salarial 7), SR-W (Groupe salarial 8), SW-SCW-02, TI-05, UT-1, WP-03</v>
      </c>
    </row>
    <row r="1006" spans="1:3" ht="180" x14ac:dyDescent="0.25">
      <c r="A1006" s="61" t="str">
        <f>'5. Données salariales brutes'!A1006</f>
        <v>NU-CHN-2</v>
      </c>
      <c r="B1006" s="130" t="str" cm="1">
        <f t="array" ref="B1006">_xlfn.TEXTJOIN(", ", TRUE, _xlfn._xlws.FILTER('5. Données salariales brutes'!$A$2:$A$1297, ('5. Données salariales brutes'!$C$2:$C$1297 &lt; '5. Données salariales brutes'!D1006) * ('5. Données salariales brutes'!$C$2:$C$1297 &gt;= '5. Données salariales brutes'!C1006) * ('5. Données salariales brutes'!$A$2:$A$1297 &lt;&gt; '5. Données salariales brutes'!A1006), "No matches"))</f>
        <v>AR-03, CT-FIN-02 , CT-EAV-02 , CT-IAU-02, CX-3, DS-3, ED-EDS-03,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NU-HOS-2, NU-HOS-3, PE-04, PI-07-CGC, SG-PAT-03, SO-FLP-04, SO-MAO-05, SO-MAO-06, SR-E (Groupe salarial 11), SR-E (Groupe salarial 12), SW-SCW-02 Travailleurs du service social clinique, SW-CHA-03, TI-07</v>
      </c>
      <c r="C1006" s="129" t="str" cm="1">
        <f t="array" ref="C1006">_xlfn.TEXTJOIN(", ",TRUE,_xlfn._xlws.FILTER('5. Données salariales brutes'!$A$2:$A$1297,('5. Données salariales brutes'!$C$2:$C$1297 &gt;'5. Données salariales brutes'!E1006)*('5. Données salariales brutes'!$C$2:$C$1297 &lt;'5. Données salariales brutes'!C1006),"No matches"))</f>
        <v>AG-02, AI-02, AS-05, BI-02, CH-02, CX-2, DD-09, ED-EDS-02, ED-EST-04 (EE 7), ED-EST-04 (EE 8), ED-EST-05 (EE 5), ED-EST-06 (EE 4), ED-EST-06 Maritimes (EE 10), ED-EST-06 Québec (EE 11),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FO-01, FR-2, FS-01, GL-SMW-14, GS-13, GT-06,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1007" spans="1:3" ht="165" x14ac:dyDescent="0.25">
      <c r="A1007" s="61" t="str">
        <f>'5. Données salariales brutes'!A1007</f>
        <v>NU-CHN-3</v>
      </c>
      <c r="B1007" s="130" t="str" cm="1">
        <f t="array" ref="B1007">_xlfn.TEXTJOIN(", ", TRUE, _xlfn._xlws.FILTER('5. Données salariales brutes'!$A$2:$A$1297, ('5. Données salariales brutes'!$C$2:$C$1297 &lt; '5. Données salariales brutes'!D1007) * ('5. Données salariales brutes'!$C$2:$C$1297 &gt;= '5. Données salariales brutes'!C1007) * ('5. Données salariales brutes'!$A$2:$A$1297 &lt;&gt; '5. Données salariales brutes'!A1007), "No matches"))</f>
        <v>AI-03, AR-03, CT-FIN-02 , CX-3, EC-05, ED-EST-04 (EE 9), ED-EST-04 (EE 10), ED-EST-05 (EE 7), ED-EST-05 (EE 8), ED-EST-06 (EE 6), ED-EST-06 Ontario (EE 10), ED-EST-06 Manitoba (EE 10), ED-EST-06 Colombie-Britannique (EE 11), EG-06, EL-06, FO-02, FR-3, HP-07, MT-03, ND-DIT-2, ND-HME-2, NU-CHN-4, NU-HOS-3, NU-HOS-4, OP-1, PE-04, PI-07-CGC, PR(S)-04, RO-06, SO-FLP-05, SO-MAO-06, SR-E (Groupe salarial 12), SW-SCW-03 Travailleurs du service social clinique, TI-07, TI-06 Sécurité ferroviaire, TR-03, UT-2</v>
      </c>
      <c r="C1007" s="129" t="str" cm="1">
        <f t="array" ref="C1007">_xlfn.TEXTJOIN(", ",TRUE,_xlfn._xlws.FILTER('5. Données salariales brutes'!$A$2:$A$1297,('5. Données salariales brutes'!$C$2:$C$1297 &gt;'5. Données salariales brutes'!E1007)*('5. Données salariales brutes'!$C$2:$C$1297 &lt;'5. Données salariales brutes'!C1007),"No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row>
    <row r="1008" spans="1:3" ht="75" x14ac:dyDescent="0.25">
      <c r="A1008" s="61" t="str">
        <f>'5. Données salariales brutes'!A1008</f>
        <v>NU-CHN-4</v>
      </c>
      <c r="B1008" s="130" t="str" cm="1">
        <f t="array" ref="B1008">_xlfn.TEXTJOIN(", ", TRUE, _xlfn._xlws.FILTER('5. Données salariales brutes'!$A$2:$A$1297, ('5. Données salariales brutes'!$C$2:$C$1297 &lt; '5. Données salariales brutes'!D1008) * ('5. Données salariales brutes'!$C$2:$C$1297 &gt;= '5. Données salariales brutes'!C1008) * ('5. Données salariales brutes'!$A$2:$A$1297 &lt;&gt; '5. Données salariales brutes'!A1008), "No matches"))</f>
        <v>AG-03, AS-06, BI-03, CH-03, CT-EAV-03 , CT-IAU-03, ED-EDS-04, ED-EST-05 (EE 9), ED-EST-06 (EE 7), ED-EST-06 (EE 8), EG-07, EL-07, EN-ENG-03, EN-SUR-02, FB-5, FR-4, GT-07, HP-08, HR-04, IS-05 , LS-04, MA-04, MT-04, ND-ADV-2, ND-DIT-3, ND-HME-3, NU-CHN-5, NU-HOS-4, NU-HOS-5, OM-05, OP-2, PC-03, PG-05, PH-01, RO-06, SG-SRE-04, SO-FLP-06, SO-MAO-07, SW-SCW-04, TI-06 Aviation, TI-06 Marine, VM-2, WP-05</v>
      </c>
      <c r="C1008" s="129" t="str" cm="1">
        <f t="array" ref="C1008">_xlfn.TEXTJOIN(", ",TRUE,_xlfn._xlws.FILTER('5. Données salariales brutes'!$A$2:$A$1297,('5. Données salariales brutes'!$C$2:$C$1297 &gt;'5. Données salariales brutes'!E1008)*('5. Données salariales brutes'!$C$2:$C$1297 &lt;'5. Données salariales brutes'!C1008),"No matches"))</f>
        <v>AI-03, AR-03, CT-FIN-02 , CX-3, EC-05, ED-EDS-03, ED-EST-04 (EE 9), ED-EST-04 (EE 10), ED-EST-05 (EE 7), ED-EST-05 (EE 8), ED-EST-06 (EE 6), ED-EST-06 Ontario (EE 10), ED-EST-06 Manitoba (EE 10), ED-EST-05 Colombie-Britannique (EE 11), ED-EST-06 Colombie-Britannique (EE 11), EG-06, EL-06, FO-02, FR-3, HP-07, MT-03, ND-DIT-2, ND-HME-2, NU-CHN-3, NU-HOS-3, OP-1, PE-04, PI-07-CGC, PR(S)-04, SO-FLP-05, SO-MAO-06, SR-E (Groupe salarial 12), SW-SCW-03 Travailleurs du service social clinique, TI-07, TI-06 Sécurité ferroviaire, TR-03, UT-2</v>
      </c>
    </row>
    <row r="1009" spans="1:3" ht="75" x14ac:dyDescent="0.25">
      <c r="A1009" s="61" t="str">
        <f>'5. Données salariales brutes'!A1009</f>
        <v>NU-CHN-5</v>
      </c>
      <c r="B1009" s="130" t="str" cm="1">
        <f t="array" ref="B1009">_xlfn.TEXTJOIN(", ", TRUE, _xlfn._xlws.FILTER('5. Données salariales brutes'!$A$2:$A$1297, ('5. Données salariales brutes'!$C$2:$C$1297 &lt; '5. Données salariales brutes'!D1009) * ('5. Données salariales brutes'!$C$2:$C$1297 &gt;= '5. Données salariales brutes'!C1009) * ('5. Données salariales brutes'!$A$2:$A$1297 &lt;&gt; '5. Données salariales brutes'!A1009), "No matches"))</f>
        <v>AI-04, AO-CAI-01, AR-04, AS-07, CO-02, ED-EDS-05, ED-EST-05 (EE 10), ED-EST-06 (EE 9), ED-EST-06 (EE 10), EL-08, FB-6, FR-5, FS-02, HP-09, IS-06 , IT-03, LP-01, MT-05, NU-HOS-5, OP-3, PE-05, PM-06 , PM-MCO-02, PS-3, PR(S)-05, SG-PAT-04, SG-SRE-05, SO-FLP-07, SO-MAO-08, SR-CPS1, TI-08, TI-07 Sécurité ferroviaire, TR-04</v>
      </c>
      <c r="C1009" s="129" t="str" cm="1">
        <f t="array" ref="C1009">_xlfn.TEXTJOIN(", ",TRUE,_xlfn._xlws.FILTER('5. Données salariales brutes'!$A$2:$A$1297,('5. Données salariales brutes'!$C$2:$C$1297 &gt;'5. Données salariales brutes'!E1009)*('5. Données salariales brutes'!$C$2:$C$1297 &lt;'5. Données salariales brutes'!C1009),"No matches"))</f>
        <v>AG-03, AS-06, BI-03, CH-03, CT-EAV-03 , CT-IAU-03, EC-05, ED-EDS-04, ED-EST-05 (EE 8), ED-EST-05 (EE 9), ED-EST-06 (EE 7), ED-EST-06 (EE 8), EG-07, EL-07, EN-ENG-03, EN-SUR-02, FB-5, FO-02, FR-4, GT-07, HP-08, HR-04, IS-05 , LS-04, MA-04, MT-04, ND-ADV-2, ND-DIT-3, ND-HME-3, NU-CHN-4, NU-HOS-4, OM-05, OP-2, PC-03, PG-05, PH-01, RO-06, SG-SRE-04, SO-FLP-06, SO-MAO-07, SW-SCW-04, TI-06 Aviation, TI-06 Marine, VM-2, WP-05</v>
      </c>
    </row>
    <row r="1010" spans="1:3" ht="60" x14ac:dyDescent="0.25">
      <c r="A1010" s="61" t="str">
        <f>'5. Données salariales brutes'!A1010</f>
        <v>NU-CHN-6</v>
      </c>
      <c r="B1010" s="130" t="str" cm="1">
        <f t="array" ref="B1010">_xlfn.TEXTJOIN(", ", TRUE, _xlfn._xlws.FILTER('5. Données salariales brutes'!$A$2:$A$1297, ('5. Données salariales brutes'!$C$2:$C$1297 &lt; '5. Données salariales brutes'!D1010) * ('5. Données salariales brutes'!$C$2:$C$1297 &gt;= '5. Données salariales brutes'!C1010) * ('5. Données salariales brutes'!$A$2:$A$1297 &lt;&gt; '5. Données salariales brutes'!A1010), "No matches"))</f>
        <v>AG-04, AI-05, AI-06, AS-08, BI-04, CH-04, CT-FIN-03 , CT-EAV-04 , CT-IAU-04, EC-06, EG-08, EL-09, EN-ENG-04, EN-SUR-03, FR-6, GT-08, HR-05, LS-05, MA-05, MT-06, ND-ADV-3, ND-DIT-4, ND-HME-4, NU-HOS-6, PC-04, PG-06, PH-02, PM-07, PM-MCO-03, PS-4, SG-PAT-05, SG-SRE-06, SO-MAO-09, SW-SCW-05, TI-07 Aviation, TI-07 Marine, TI-08 Sécurité ferroviaire, TR-05, UT-3, VM-3, WP-06</v>
      </c>
      <c r="C1010" s="129" t="str" cm="1">
        <f t="array" ref="C1010">_xlfn.TEXTJOIN(", ",TRUE,_xlfn._xlws.FILTER('5. Données salariales brutes'!$A$2:$A$1297,('5. Données salariales brutes'!$C$2:$C$1297 &gt;'5. Données salariales brutes'!E1010)*('5. Données salariales brutes'!$C$2:$C$1297 &lt;'5. Données salariales brutes'!C1010),"No matches"))</f>
        <v>AI-04, AO-CAI-01, AR-04, AS-07, CO-02, ED-EDS-05, ED-EST-05 (EE 10), ED-EST-06 (EE 9), ED-EST-06 (EE 10), EL-08, FB-6, FO-03, FR-5, FS-02, HP-09, IS-06 , IT-03, LP-01, MT-05, OP-3, PE-05, PM-06 , PM-MCO-02, PR(S)-05, SE-RES-2, SG-PAT-04, SG-SRE-05, SO-FLP-07, TI-08, TI-07 Sécurité ferroviaire, TR-04</v>
      </c>
    </row>
    <row r="1011" spans="1:3" ht="45" x14ac:dyDescent="0.25">
      <c r="A1011" s="61" t="str">
        <f>'5. Données salariales brutes'!A1011</f>
        <v>NU-CHN-7</v>
      </c>
      <c r="B1011" s="130" t="str" cm="1">
        <f t="array" ref="B1011">_xlfn.TEXTJOIN(", ", TRUE, _xlfn._xlws.FILTER('5. Données salariales brutes'!$A$2:$A$1297, ('5. Données salariales brutes'!$C$2:$C$1297 &lt; '5. Données salariales brutes'!D1011) * ('5. Données salariales brutes'!$C$2:$C$1297 &gt;= '5. Données salariales brutes'!C1011) * ('5. Données salariales brutes'!$A$2:$A$1297 &lt;&gt; '5. Données salariales brutes'!A1011), "No matches"))</f>
        <v>AC-01, AG-05, AO-CAI-03, AO-HPS-02, BI-05, CH-05, CO-04, CT-FIN-04 , CT-EAV-05 , DE-02, DS-4, EC-07, EN-SUR-04, MA-06, MT-07, NU-CHN-8, NU-HOS-7, NU-HOS-8, PC-05, PH-03, SE-REM-1, SG-PAT-06, SG-SRE-08, TI-08 Aviation</v>
      </c>
      <c r="C1011" s="129" t="str" cm="1">
        <f t="array" ref="C1011">_xlfn.TEXTJOIN(", ",TRUE,_xlfn._xlws.FILTER('5. Données salariales brutes'!$A$2:$A$1297,('5. Données salariales brutes'!$C$2:$C$1297 &gt;'5. Données salariales brutes'!E1011)*('5. Données salariales brutes'!$C$2:$C$1297 &lt;'5. Données salariales brutes'!C1011),"No matches"))</f>
        <v>AG-04, AI-07, AO-CAI-02, AO-HPS-01, AR-05, AS-08, BI-04, CH-04, CO-03, DE-01, EL-09, EN-ENG-04, FB-7, FO-04, FS-03, GT-08, IT-04, LS-05, MT-06, PC-04, PE-06, PM-07, PM-MCO-03, PS-4, SE-RES-3, SG-PAT-05, SG-PAT-07, SG-SRE-07, SO-INS-01, SO-MAO-10, TI-08 Marine, TI-08 Sécurité ferroviaire, TR-05, UT-3, VM-4</v>
      </c>
    </row>
    <row r="1012" spans="1:3" ht="45" x14ac:dyDescent="0.25">
      <c r="A1012" s="61" t="str">
        <f>'5. Données salariales brutes'!A1012</f>
        <v>NU-CHN-8</v>
      </c>
      <c r="B1012" s="130" t="str" cm="1">
        <f t="array" ref="B1012">_xlfn.TEXTJOIN(", ", TRUE, _xlfn._xlws.FILTER('5. Données salariales brutes'!$A$2:$A$1297, ('5. Données salariales brutes'!$C$2:$C$1297 &lt; '5. Données salariales brutes'!D1012) * ('5. Données salariales brutes'!$C$2:$C$1297 &gt;= '5. Données salariales brutes'!C1012) * ('5. Données salariales brutes'!$A$2:$A$1297 &lt;&gt; '5. Données salariales brutes'!A1012), "No matches"))</f>
        <v>AC-01, AO-CAI-04, AO-HPS-03, AR-06, CT-EAV-06 , EC-08, EN-ENG-05, FB-8, FS-04, MA-07, NU-HOS-8, PM-MCO-04, PS-5, SE-RES-4, SO-INS-02, SO-MAO-11, VM-5</v>
      </c>
      <c r="C1012" s="129" t="str" cm="1">
        <f t="array" ref="C1012">_xlfn.TEXTJOIN(", ",TRUE,_xlfn._xlws.FILTER('5. Données salariales brutes'!$A$2:$A$1297,('5. Données salariales brutes'!$C$2:$C$1297 &gt;'5. Données salariales brutes'!E1012)*('5. Données salariales brutes'!$C$2:$C$1297 &lt;'5. Données salariales brutes'!C1012),"No matches"))</f>
        <v>AG-05, AO-CAI-03, AO-HPS-01, AO-HPS-02, BI-05, CH-05, CO-04, CT-FIN-04 , CT-EAV-05 , DE-02, DS-4, EC-07, EN-SUR-04, MA-06, MT-07, NU-CHN-7, NU-HOS-7, PC-05, PH-03, SE-REM-1, SE-RES-3, SG-PAT-06, SG-PAT-07, SG-SRE-08, TI-08 Aviation, VM-4</v>
      </c>
    </row>
    <row r="1013" spans="1:3" ht="270" x14ac:dyDescent="0.25">
      <c r="A1013" s="61" t="str">
        <f>'5. Données salariales brutes'!A1013</f>
        <v>NU-HOS-1</v>
      </c>
      <c r="B1013" s="130" t="str" cm="1">
        <f t="array" ref="B1013">_xlfn.TEXTJOIN(", ", TRUE, _xlfn._xlws.FILTER('5. Données salariales brutes'!$A$2:$A$1297, ('5. Données salariales brutes'!$C$2:$C$1297 &lt; '5. Données salariales brutes'!D1013) * ('5. Données salariales brutes'!$C$2:$C$1297 &gt;= '5. Données salariales brutes'!C1013) * ('5. Données salariales brutes'!$A$2:$A$1297 &lt;&gt; '5. Données salariales brutes'!A1013), "No matches"))</f>
        <v>CX-1, DD-08, EC-04, ED-EST-03 (EE 8), ED-EST-03 (EE 9),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GS-11, GS-12, GT-05, HP-05, HS-HDO-10, HS-PHS-09, HS-PHS-10, MA-03, NU-CHN-1, PI-05-CGC, PO-IMA-03, PO-LES-TO-03, PO-LES-IM-03, PO-TCO-03, RO-04, SO-MAO-03, SO-RAD-02, SR-E (Groupe salarial 4 MDO-5), SR-E (Groupe salarial 5), SR-W (Groupe salarial 11), SW-CHA-02, TI-05 Aviation, TR-02</v>
      </c>
      <c r="C1013" s="129" t="str" cm="1">
        <f t="array" ref="C1013">_xlfn.TEXTJOIN(", ",TRUE,_xlfn._xlws.FILTER('5. Données salariales brutes'!$A$2:$A$1297,('5. Données salariales brutes'!$C$2:$C$1297 &gt;'5. Données salariales brutes'!E1013)*('5. Données salariales brutes'!$C$2:$C$1297 &lt;'5. Données salariales brutes'!C1013),"No matches"))</f>
        <v>AI-01, AR-02, CO-01, CT-FIN-01 ,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SR-W (Groupe salarial 7), SR-W (Groupe salarial 8), SW-SCW-02, TI-05, UT-1, WP-03</v>
      </c>
    </row>
    <row r="1014" spans="1:3" ht="180" x14ac:dyDescent="0.25">
      <c r="A1014" s="61" t="str">
        <f>'5. Données salariales brutes'!A1014</f>
        <v>NU-HOS-2</v>
      </c>
      <c r="B1014" s="130" t="str" cm="1">
        <f t="array" ref="B1014">_xlfn.TEXTJOIN(", ", TRUE, _xlfn._xlws.FILTER('5. Données salariales brutes'!$A$2:$A$1297, ('5. Données salariales brutes'!$C$2:$C$1297 &lt; '5. Données salariales brutes'!D1014) * ('5. Données salariales brutes'!$C$2:$C$1297 &gt;= '5. Données salariales brutes'!C1014) * ('5. Données salariales brutes'!$A$2:$A$1297 &lt;&gt; '5. Données salariales brutes'!A1014), "No matches"))</f>
        <v>AR-03, CT-FIN-02 , CT-EAV-02 , CT-IAU-02, CX-3, DS-3, ED-EDS-03,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NU-CHN-2, NU-CHN-3, NU-HOS-3, PE-04, PI-07-CGC, SG-PAT-03, SO-FLP-04, SO-MAO-05, SO-MAO-06, SR-E (Groupe salarial 11), SR-E (Groupe salarial 12), SW-SCW-02 Travailleurs du service social clinique, SW-CHA-03, TI-07</v>
      </c>
      <c r="C1014" s="129" t="str" cm="1">
        <f t="array" ref="C1014">_xlfn.TEXTJOIN(", ",TRUE,_xlfn._xlws.FILTER('5. Données salariales brutes'!$A$2:$A$1297,('5. Données salariales brutes'!$C$2:$C$1297 &gt;'5. Données salariales brutes'!E1014)*('5. Données salariales brutes'!$C$2:$C$1297 &lt;'5. Données salariales brutes'!C1014),"No matches"))</f>
        <v>AG-02, AI-02, AS-05, BI-02, CH-02, CX-2, DD-09, ED-EDS-02, ED-EST-04 (EE 7), ED-EST-04 (EE 8), ED-EST-05 (EE 5), ED-EST-06 (EE 4), ED-EST-06 Maritimes (EE 10), ED-EST-06 Québec (EE 11),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FO-01, FR-2, FS-01, GL-SMW-14, GS-13, GT-06, HP-06, HR-03, IS-04 , IT-02, LP-00, ND-ADV-1, ND-DIT-1, ND-HME-1,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1015" spans="1:3" ht="165" x14ac:dyDescent="0.25">
      <c r="A1015" s="61" t="str">
        <f>'5. Données salariales brutes'!A1015</f>
        <v>NU-HOS-3</v>
      </c>
      <c r="B1015" s="130" t="str" cm="1">
        <f t="array" ref="B1015">_xlfn.TEXTJOIN(", ", TRUE, _xlfn._xlws.FILTER('5. Données salariales brutes'!$A$2:$A$1297, ('5. Données salariales brutes'!$C$2:$C$1297 &lt; '5. Données salariales brutes'!D1015) * ('5. Données salariales brutes'!$C$2:$C$1297 &gt;= '5. Données salariales brutes'!C1015) * ('5. Données salariales brutes'!$A$2:$A$1297 &lt;&gt; '5. Données salariales brutes'!A1015), "No matches"))</f>
        <v>AI-03, AR-03, CT-FIN-02 , CX-3, EC-05, ED-EST-04 (EE 9), ED-EST-04 (EE 10), ED-EST-05 (EE 7), ED-EST-05 (EE 8), ED-EST-06 (EE 6), ED-EST-06 Ontario (EE 10), ED-EST-06 Manitoba (EE 10), ED-EST-06 Colombie-Britannique (EE 11), EG-06, EL-06, FO-02, FR-3, HP-07, MT-03, ND-DIT-2, ND-HME-2, NU-CHN-3, NU-CHN-4, NU-HOS-4, OP-1, PE-04, PI-07-CGC, PR(S)-04, RO-06, SO-FLP-05, SO-MAO-06, SR-E (Groupe salarial 12), SW-SCW-03 Travailleurs du service social clinique, TI-07, TI-06 Sécurité ferroviaire, TR-03, UT-2</v>
      </c>
      <c r="C1015" s="129" t="str" cm="1">
        <f t="array" ref="C1015">_xlfn.TEXTJOIN(", ",TRUE,_xlfn._xlws.FILTER('5. Données salariales brutes'!$A$2:$A$1297,('5. Données salariales brutes'!$C$2:$C$1297 &gt;'5. Données salariales brutes'!E1015)*('5. Données salariales brutes'!$C$2:$C$1297 &lt;'5. Données salariales brutes'!C1015),"No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LP-00, ND-ADV-1,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row>
    <row r="1016" spans="1:3" ht="75" x14ac:dyDescent="0.25">
      <c r="A1016" s="61" t="str">
        <f>'5. Données salariales brutes'!A1016</f>
        <v>NU-HOS-4</v>
      </c>
      <c r="B1016" s="130" t="str" cm="1">
        <f t="array" ref="B1016">_xlfn.TEXTJOIN(", ", TRUE, _xlfn._xlws.FILTER('5. Données salariales brutes'!$A$2:$A$1297, ('5. Données salariales brutes'!$C$2:$C$1297 &lt; '5. Données salariales brutes'!D1016) * ('5. Données salariales brutes'!$C$2:$C$1297 &gt;= '5. Données salariales brutes'!C1016) * ('5. Données salariales brutes'!$A$2:$A$1297 &lt;&gt; '5. Données salariales brutes'!A1016), "No matches"))</f>
        <v>AG-03, AS-06, BI-03, CH-03, CT-EAV-03 , CT-IAU-03, ED-EDS-04, ED-EST-05 (EE 9), ED-EST-06 (EE 7), ED-EST-06 (EE 8), EG-07, EL-07, EN-ENG-03, EN-SUR-02, FB-5, FR-4, GT-07, HP-08, HR-04, IS-05 , LS-04, MA-04, MT-04, ND-ADV-2, ND-DIT-3, ND-HME-3, NU-CHN-4, NU-CHN-5, NU-HOS-5, OM-05, OP-2, PC-03, PG-05, PH-01, RO-06, SG-SRE-04, SO-FLP-06, SO-MAO-07, SW-SCW-04, TI-06 Aviation, TI-06 Marine, VM-2, WP-05</v>
      </c>
      <c r="C1016" s="129" t="str" cm="1">
        <f t="array" ref="C1016">_xlfn.TEXTJOIN(", ",TRUE,_xlfn._xlws.FILTER('5. Données salariales brutes'!$A$2:$A$1297,('5. Données salariales brutes'!$C$2:$C$1297 &gt;'5. Données salariales brutes'!E1016)*('5. Données salariales brutes'!$C$2:$C$1297 &lt;'5. Données salariales brutes'!C1016),"No matches"))</f>
        <v>AI-03, AR-03, CT-FIN-02 , CX-3, EC-05, ED-EDS-03, ED-EST-04 (EE 9), ED-EST-04 (EE 10), ED-EST-05 (EE 7), ED-EST-05 (EE 8), ED-EST-06 (EE 6), ED-EST-06 Ontario (EE 10), ED-EST-06 Manitoba (EE 10), ED-EST-05 Colombie-Britannique (EE 11), ED-EST-06 Colombie-Britannique (EE 11), EG-06, EL-06, FO-02, FR-3, HP-07, MT-03, ND-DIT-2, ND-HME-2, NU-CHN-3, NU-HOS-3, OP-1, PE-04, PI-07-CGC, PR(S)-04, SO-FLP-05, SO-MAO-06, SR-E (Groupe salarial 12), SW-SCW-03 Travailleurs du service social clinique, TI-07, TI-06 Sécurité ferroviaire, TR-03, UT-2</v>
      </c>
    </row>
    <row r="1017" spans="1:3" ht="75" x14ac:dyDescent="0.25">
      <c r="A1017" s="61" t="str">
        <f>'5. Données salariales brutes'!A1017</f>
        <v>NU-HOS-5</v>
      </c>
      <c r="B1017" s="130" t="str" cm="1">
        <f t="array" ref="B1017">_xlfn.TEXTJOIN(", ", TRUE, _xlfn._xlws.FILTER('5. Données salariales brutes'!$A$2:$A$1297, ('5. Données salariales brutes'!$C$2:$C$1297 &lt; '5. Données salariales brutes'!D1017) * ('5. Données salariales brutes'!$C$2:$C$1297 &gt;= '5. Données salariales brutes'!C1017) * ('5. Données salariales brutes'!$A$2:$A$1297 &lt;&gt; '5. Données salariales brutes'!A1017), "No matches"))</f>
        <v>AI-04, AO-CAI-01, AR-04, AS-07, CO-02, ED-EDS-05, ED-EST-05 (EE 10), ED-EST-06 (EE 9), ED-EST-06 (EE 10), EL-08, FB-6, FR-5, FS-02, HP-09, IS-06 , IT-03, LP-01, MT-05, NU-CHN-5, OP-3, PE-05, PM-06 , PM-MCO-02, PS-3, PR(S)-05, SG-PAT-04, SG-SRE-05, SO-FLP-07, SO-MAO-08, SR-CPS1, TI-08, TI-07 Sécurité ferroviaire, TR-04</v>
      </c>
      <c r="C1017" s="129" t="str" cm="1">
        <f t="array" ref="C1017">_xlfn.TEXTJOIN(", ",TRUE,_xlfn._xlws.FILTER('5. Données salariales brutes'!$A$2:$A$1297,('5. Données salariales brutes'!$C$2:$C$1297 &gt;'5. Données salariales brutes'!E1017)*('5. Données salariales brutes'!$C$2:$C$1297 &lt;'5. Données salariales brutes'!C1017),"No matches"))</f>
        <v>AG-03, AS-06, BI-03, CH-03, CT-EAV-03 , CT-IAU-03, EC-05, ED-EDS-04, ED-EST-05 (EE 8), ED-EST-05 (EE 9), ED-EST-06 (EE 7), ED-EST-06 (EE 8), EG-07, EL-07, EN-ENG-03, EN-SUR-02, FB-5, FO-02, FR-4, GT-07, HP-08, HR-04, IS-05 , LS-04, MA-04, MT-04, ND-ADV-2, ND-DIT-3, ND-HME-3, NU-CHN-4, NU-HOS-4, OM-05, OP-2, PC-03, PG-05, PH-01, RO-06, SG-SRE-04, SO-FLP-06, SO-MAO-07, SW-SCW-04, TI-06 Aviation, TI-06 Marine, VM-2, WP-05</v>
      </c>
    </row>
    <row r="1018" spans="1:3" ht="60" x14ac:dyDescent="0.25">
      <c r="A1018" s="61" t="str">
        <f>'5. Données salariales brutes'!A1018</f>
        <v>NU-HOS-6</v>
      </c>
      <c r="B1018" s="130" t="str" cm="1">
        <f t="array" ref="B1018">_xlfn.TEXTJOIN(", ", TRUE, _xlfn._xlws.FILTER('5. Données salariales brutes'!$A$2:$A$1297, ('5. Données salariales brutes'!$C$2:$C$1297 &lt; '5. Données salariales brutes'!D1018) * ('5. Données salariales brutes'!$C$2:$C$1297 &gt;= '5. Données salariales brutes'!C1018) * ('5. Données salariales brutes'!$A$2:$A$1297 &lt;&gt; '5. Données salariales brutes'!A1018), "No matches"))</f>
        <v>AG-04, AI-05, AI-06, AS-08, BI-04, CH-04, CT-FIN-03 , CT-EAV-04 , CT-IAU-04, EC-06, EG-08, EL-09, EN-ENG-04, EN-SUR-03, FR-6, GT-08, HR-05, LS-05, MA-05, MT-06, ND-ADV-3, ND-DIT-4, ND-HME-4, NU-CHN-6, PC-04, PG-06, PH-02, PM-07, PM-MCO-03, PS-4, SG-PAT-05, SG-SRE-06, SO-MAO-09, SW-SCW-05, TI-07 Aviation, TI-07 Marine, TI-08 Sécurité ferroviaire, TR-05, UT-3, VM-3, WP-06</v>
      </c>
      <c r="C1018" s="129" t="str" cm="1">
        <f t="array" ref="C1018">_xlfn.TEXTJOIN(", ",TRUE,_xlfn._xlws.FILTER('5. Données salariales brutes'!$A$2:$A$1297,('5. Données salariales brutes'!$C$2:$C$1297 &gt;'5. Données salariales brutes'!E1018)*('5. Données salariales brutes'!$C$2:$C$1297 &lt;'5. Données salariales brutes'!C1018),"No matches"))</f>
        <v>AI-04, AO-CAI-01, AR-04, AS-07, CO-02, ED-EDS-05, ED-EST-05 (EE 10), ED-EST-06 (EE 9), ED-EST-06 (EE 10), EL-08, FB-6, FO-03, FR-5, FS-02, HP-09, IS-06 , IT-03, LP-01, MT-05, OP-3, PE-05, PM-06 , PM-MCO-02, PR(S)-05, SE-RES-2, SG-PAT-04, SG-SRE-05, SO-FLP-07, TI-08, TI-07 Sécurité ferroviaire, TR-04</v>
      </c>
    </row>
    <row r="1019" spans="1:3" ht="45" x14ac:dyDescent="0.25">
      <c r="A1019" s="61" t="str">
        <f>'5. Données salariales brutes'!A1019</f>
        <v>NU-HOS-7</v>
      </c>
      <c r="B1019" s="130" t="str" cm="1">
        <f t="array" ref="B1019">_xlfn.TEXTJOIN(", ", TRUE, _xlfn._xlws.FILTER('5. Données salariales brutes'!$A$2:$A$1297, ('5. Données salariales brutes'!$C$2:$C$1297 &lt; '5. Données salariales brutes'!D1019) * ('5. Données salariales brutes'!$C$2:$C$1297 &gt;= '5. Données salariales brutes'!C1019) * ('5. Données salariales brutes'!$A$2:$A$1297 &lt;&gt; '5. Données salariales brutes'!A1019), "No matches"))</f>
        <v>AC-01, AG-05, AO-CAI-03, AO-HPS-02, BI-05, CH-05, CO-04, CT-FIN-04 , CT-EAV-05 , DE-02, DS-4, EC-07, EN-SUR-04, MA-06, MT-07, NU-CHN-7, NU-CHN-8, NU-HOS-8, PC-05, PH-03, SE-REM-1, SG-PAT-06, SG-SRE-08, TI-08 Aviation</v>
      </c>
      <c r="C1019" s="129" t="str" cm="1">
        <f t="array" ref="C1019">_xlfn.TEXTJOIN(", ",TRUE,_xlfn._xlws.FILTER('5. Données salariales brutes'!$A$2:$A$1297,('5. Données salariales brutes'!$C$2:$C$1297 &gt;'5. Données salariales brutes'!E1019)*('5. Données salariales brutes'!$C$2:$C$1297 &lt;'5. Données salariales brutes'!C1019),"No matches"))</f>
        <v>AG-04, AI-07, AO-CAI-02, AO-HPS-01, AR-05, AS-08, BI-04, CH-04, CO-03, DE-01, EL-09, EN-ENG-04, FB-7, FO-04, FS-03, GT-08, IT-04, LS-05, MT-06, PC-04, PE-06, PM-07, PM-MCO-03, PS-4, SE-RES-3, SG-PAT-05, SG-PAT-07, SG-SRE-07, SO-INS-01, SO-MAO-10, TI-08 Marine, TI-08 Sécurité ferroviaire, TR-05, UT-3, VM-4</v>
      </c>
    </row>
    <row r="1020" spans="1:3" ht="45" x14ac:dyDescent="0.25">
      <c r="A1020" s="61" t="str">
        <f>'5. Données salariales brutes'!A1020</f>
        <v>NU-HOS-8</v>
      </c>
      <c r="B1020" s="130" t="str" cm="1">
        <f t="array" ref="B1020">_xlfn.TEXTJOIN(", ", TRUE, _xlfn._xlws.FILTER('5. Données salariales brutes'!$A$2:$A$1297, ('5. Données salariales brutes'!$C$2:$C$1297 &lt; '5. Données salariales brutes'!D1020) * ('5. Données salariales brutes'!$C$2:$C$1297 &gt;= '5. Données salariales brutes'!C1020) * ('5. Données salariales brutes'!$A$2:$A$1297 &lt;&gt; '5. Données salariales brutes'!A1020), "No matches"))</f>
        <v>AC-01, AO-CAI-04, AO-HPS-03, AR-06, CT-EAV-06 , EC-08, EN-ENG-05, FB-8, FS-04, MA-07, NU-CHN-8, PM-MCO-04, PS-5, SE-RES-4, SO-INS-02, SO-MAO-11, VM-5</v>
      </c>
      <c r="C1020" s="129" t="str" cm="1">
        <f t="array" ref="C1020">_xlfn.TEXTJOIN(", ",TRUE,_xlfn._xlws.FILTER('5. Données salariales brutes'!$A$2:$A$1297,('5. Données salariales brutes'!$C$2:$C$1297 &gt;'5. Données salariales brutes'!E1020)*('5. Données salariales brutes'!$C$2:$C$1297 &lt;'5. Données salariales brutes'!C1020),"No matches"))</f>
        <v>AG-05, AO-CAI-03, AO-HPS-01, AO-HPS-02, BI-05, CH-05, CO-04, CT-FIN-04 , CT-EAV-05 , DE-02, DS-4, EC-07, EN-SUR-04, MA-06, MT-07, NU-CHN-7, NU-HOS-7, PC-05, PH-03, SE-REM-1, SE-RES-3, SG-PAT-06, SG-PAT-07, SG-SRE-08, TI-08 Aviation, VM-4</v>
      </c>
    </row>
    <row r="1021" spans="1:3" x14ac:dyDescent="0.25">
      <c r="A1021" s="61" t="str">
        <f>'5. Données salariales brutes'!A1021</f>
        <v>OE-BEO-1</v>
      </c>
      <c r="B1021" s="130" t="str" cm="1">
        <f t="array" ref="B1021">_xlfn.TEXTJOIN(", ", TRUE, _xlfn._xlws.FILTER('5. Données salariales brutes'!$A$2:$A$1297, ('5. Données salariales brutes'!$C$2:$C$1297 &lt; '5. Données salariales brutes'!D1021) * ('5. Données salariales brutes'!$C$2:$C$1297 &gt;= '5. Données salariales brutes'!C1021) * ('5. Données salariales brutes'!$A$2:$A$1297 &lt;&gt; '5. Données salariales brutes'!A1021), "No matches"))</f>
        <v>OE-CEO-1, OE-DEO-1, OE-MSE-1, OE-MEO-1</v>
      </c>
      <c r="C1021" s="129" t="str" cm="1">
        <f t="array" ref="C1021">_xlfn.TEXTJOIN(", ",TRUE,_xlfn._xlws.FILTER('5. Données salariales brutes'!$A$2:$A$1297,('5. Données salariales brutes'!$C$2:$C$1297 &gt;'5. Données salariales brutes'!E1021)*('5. Données salariales brutes'!$C$2:$C$1297 &lt;'5. Données salariales brutes'!C1021),"No matches"))</f>
        <v>No matches</v>
      </c>
    </row>
    <row r="1022" spans="1:3" ht="45" x14ac:dyDescent="0.25">
      <c r="A1022" s="61" t="str">
        <f>'5. Données salariales brutes'!A1022</f>
        <v>OE-BEO-2</v>
      </c>
      <c r="B1022" s="130" t="str" cm="1">
        <f t="array" ref="B1022">_xlfn.TEXTJOIN(", ", TRUE, _xlfn._xlws.FILTER('5. Données salariales brutes'!$A$2:$A$1297, ('5. Données salariales brutes'!$C$2:$C$1297 &lt; '5. Données salariales brutes'!D1022) * ('5. Données salariales brutes'!$C$2:$C$1297 &gt;= '5. Données salariales brutes'!C1022) * ('5. Données salariales brutes'!$A$2:$A$1297 &lt;&gt; '5. Données salariales brutes'!A1022), "No matches"))</f>
        <v>CM-02, CR-01, DA-PRO-1, ED-EST-01 Maritimes (EE 2), ED-EST-02 Maritimes (EE 1), ED-EST-01 Québec (EE 1), ED-EST-01 Saskatchewan (EE 2), ED-EST-01 Alberta (EE 1), ED-EST-01 Alberta (EE 2), OE-CEO-2, OE-DEO-2, OE-MSE-2, OE-MEO-2, PY-01, ST-COR Niveau spécial C</v>
      </c>
      <c r="C1022" s="129" t="str" cm="1">
        <f t="array" ref="C1022">_xlfn.TEXTJOIN(", ",TRUE,_xlfn._xlws.FILTER('5. Données salariales brutes'!$A$2:$A$1297,('5. Données salariales brutes'!$C$2:$C$1297 &gt;'5. Données salariales brutes'!E1022)*('5. Données salariales brutes'!$C$2:$C$1297 &lt;'5. Données salariales brutes'!C1022),"No matches"))</f>
        <v>CM-01, ED-EST-01 Maritimes (EE 1), ED-EST-01 Saskatchewan (EE 1), GS-01, SR-W (Groupe salarial 9) APC-1, SR-W (Groupe salarial 9) APD-1, ST-COR Niveau spécial B</v>
      </c>
    </row>
    <row r="1023" spans="1:3" x14ac:dyDescent="0.25">
      <c r="A1023" s="61" t="str">
        <f>'5. Données salariales brutes'!A1023</f>
        <v>OE-CEO-1</v>
      </c>
      <c r="B1023" s="130" t="str" cm="1">
        <f t="array" ref="B1023">_xlfn.TEXTJOIN(", ", TRUE, _xlfn._xlws.FILTER('5. Données salariales brutes'!$A$2:$A$1297, ('5. Données salariales brutes'!$C$2:$C$1297 &lt; '5. Données salariales brutes'!D1023) * ('5. Données salariales brutes'!$C$2:$C$1297 &gt;= '5. Données salariales brutes'!C1023) * ('5. Données salariales brutes'!$A$2:$A$1297 &lt;&gt; '5. Données salariales brutes'!A1023), "No matches"))</f>
        <v>OE-BEO-1, OE-DEO-1, OE-MSE-1, OE-MEO-1</v>
      </c>
      <c r="C1023" s="129" t="str" cm="1">
        <f t="array" ref="C1023">_xlfn.TEXTJOIN(", ",TRUE,_xlfn._xlws.FILTER('5. Données salariales brutes'!$A$2:$A$1297,('5. Données salariales brutes'!$C$2:$C$1297 &gt;'5. Données salariales brutes'!E1023)*('5. Données salariales brutes'!$C$2:$C$1297 &lt;'5. Données salariales brutes'!C1023),"No matches"))</f>
        <v>No matches</v>
      </c>
    </row>
    <row r="1024" spans="1:3" ht="45" x14ac:dyDescent="0.25">
      <c r="A1024" s="61" t="str">
        <f>'5. Données salariales brutes'!A1024</f>
        <v>OE-CEO-2</v>
      </c>
      <c r="B1024" s="130" t="str" cm="1">
        <f t="array" ref="B1024">_xlfn.TEXTJOIN(", ", TRUE, _xlfn._xlws.FILTER('5. Données salariales brutes'!$A$2:$A$1297, ('5. Données salariales brutes'!$C$2:$C$1297 &lt; '5. Données salariales brutes'!D1024) * ('5. Données salariales brutes'!$C$2:$C$1297 &gt;= '5. Données salariales brutes'!C1024) * ('5. Données salariales brutes'!$A$2:$A$1297 &lt;&gt; '5. Données salariales brutes'!A1024), "No matches"))</f>
        <v>CM-02, CR-01, DA-PRO-1, ED-EST-01 Maritimes (EE 2), ED-EST-02 Maritimes (EE 1), ED-EST-01 Québec (EE 1), ED-EST-01 Saskatchewan (EE 2), ED-EST-01 Alberta (EE 1), ED-EST-01 Alberta (EE 2), OE-BEO-2, OE-DEO-2, OE-MSE-2, OE-MEO-2, PY-01, ST-COR Niveau spécial C</v>
      </c>
      <c r="C1024" s="129" t="str" cm="1">
        <f t="array" ref="C1024">_xlfn.TEXTJOIN(", ",TRUE,_xlfn._xlws.FILTER('5. Données salariales brutes'!$A$2:$A$1297,('5. Données salariales brutes'!$C$2:$C$1297 &gt;'5. Données salariales brutes'!E1024)*('5. Données salariales brutes'!$C$2:$C$1297 &lt;'5. Données salariales brutes'!C1024),"No matches"))</f>
        <v>CM-01, ED-EST-01 Maritimes (EE 1), ED-EST-01 Saskatchewan (EE 1), GS-01, SR-W (Groupe salarial 9) APC-1, SR-W (Groupe salarial 9) APD-1, ST-COR Niveau spécial B</v>
      </c>
    </row>
    <row r="1025" spans="1:3" ht="75" x14ac:dyDescent="0.25">
      <c r="A1025" s="61" t="str">
        <f>'5. Données salariales brutes'!A1025</f>
        <v>OE-CEO-3</v>
      </c>
      <c r="B1025" s="130" t="str" cm="1">
        <f t="array" ref="B1025">_xlfn.TEXTJOIN(", ", TRUE, _xlfn._xlws.FILTER('5. Données salariales brutes'!$A$2:$A$1297, ('5. Données salariales brutes'!$C$2:$C$1297 &lt; '5. Données salariales brutes'!D1025) * ('5. Données salariales brutes'!$C$2:$C$1297 &gt;= '5. Données salariales brutes'!C1025) * ('5. Données salariales brutes'!$A$2:$A$1297 &lt;&gt; '5. Données salariales brutes'!A1025), "No matches"))</f>
        <v>CR-02, DA-CON-1, DA-CON-2, DA-CON Niveau spécial C, ED-EST-01 Maritimes (EE 4), ED-EST-02 Maritimes (EE 3), ED-EST-01 Québec (EE 2), ED-EST-02 Québec (EE 1), ED-EST-01 Ontario (EE 1), ED-EST-01 Manitoba (EE 2), ED-EST-01 Saskatchewan (EE 3), ED-EST-01 Saskatchewan (EE 4), ED-EST-02 Saskatchewan (EE 1), ED-EST-01 Alberta (EE 3), ED-EST-02 Alberta (EE 1), ED-EST-01 Colombie-Britannique (EE 1), OE-DEO-3, OE-MEO-3, SR-W (Groupe salarial 9) APC-2, ST-OCE-1, ST-TYP-1, ST-TYP-2</v>
      </c>
      <c r="C1025" s="129" t="str" cm="1">
        <f t="array" ref="C1025">_xlfn.TEXTJOIN(", ",TRUE,_xlfn._xlws.FILTER('5. Données salariales brutes'!$A$2:$A$1297,('5. Données salariales brutes'!$C$2:$C$1297 &gt;'5. Données salariales brutes'!E1025)*('5. Données salariales brutes'!$C$2:$C$1297 &lt;'5. Données salariales brutes'!C1025),"No matches"))</f>
        <v>CM-02, CR-01, DA-PRO-1, DD-01, ED-EST-01 Maritimes (EE 3), ED-EST-02 Maritimes (EE 2), ED-EST-01 Québec (EE 1), ED-EST-01 Manitoba (EE 1), ED-EST-01 Saskatchewan (EE 2), ED-EST-01 Alberta (EE 2), PY-01, SR-W (Groupe salarial 9) APD-2, ST-COR Niveau spécial C</v>
      </c>
    </row>
    <row r="1026" spans="1:3" x14ac:dyDescent="0.25">
      <c r="A1026" s="61" t="str">
        <f>'5. Données salariales brutes'!A1026</f>
        <v>OE-DEO-1</v>
      </c>
      <c r="B1026" s="130" t="str" cm="1">
        <f t="array" ref="B1026">_xlfn.TEXTJOIN(", ", TRUE, _xlfn._xlws.FILTER('5. Données salariales brutes'!$A$2:$A$1297, ('5. Données salariales brutes'!$C$2:$C$1297 &lt; '5. Données salariales brutes'!D1026) * ('5. Données salariales brutes'!$C$2:$C$1297 &gt;= '5. Données salariales brutes'!C1026) * ('5. Données salariales brutes'!$A$2:$A$1297 &lt;&gt; '5. Données salariales brutes'!A1026), "No matches"))</f>
        <v>OE-BEO-1, OE-CEO-1, OE-MSE-1, OE-MEO-1</v>
      </c>
      <c r="C1026" s="129" t="str" cm="1">
        <f t="array" ref="C1026">_xlfn.TEXTJOIN(", ",TRUE,_xlfn._xlws.FILTER('5. Données salariales brutes'!$A$2:$A$1297,('5. Données salariales brutes'!$C$2:$C$1297 &gt;'5. Données salariales brutes'!E1026)*('5. Données salariales brutes'!$C$2:$C$1297 &lt;'5. Données salariales brutes'!C1026),"No matches"))</f>
        <v>No matches</v>
      </c>
    </row>
    <row r="1027" spans="1:3" ht="45" x14ac:dyDescent="0.25">
      <c r="A1027" s="61" t="str">
        <f>'5. Données salariales brutes'!A1027</f>
        <v>OE-DEO-2</v>
      </c>
      <c r="B1027" s="130" t="str" cm="1">
        <f t="array" ref="B1027">_xlfn.TEXTJOIN(", ", TRUE, _xlfn._xlws.FILTER('5. Données salariales brutes'!$A$2:$A$1297, ('5. Données salariales brutes'!$C$2:$C$1297 &lt; '5. Données salariales brutes'!D1027) * ('5. Données salariales brutes'!$C$2:$C$1297 &gt;= '5. Données salariales brutes'!C1027) * ('5. Données salariales brutes'!$A$2:$A$1297 &lt;&gt; '5. Données salariales brutes'!A1027), "No matches"))</f>
        <v>CM-02, CR-01, DA-PRO-1, ED-EST-01 Maritimes (EE 2), ED-EST-02 Maritimes (EE 1), ED-EST-01 Québec (EE 1), ED-EST-01 Saskatchewan (EE 2), ED-EST-01 Alberta (EE 1), ED-EST-01 Alberta (EE 2), OE-BEO-2, OE-CEO-2, OE-MSE-2, OE-MEO-2, PY-01, ST-COR Niveau spécial C</v>
      </c>
      <c r="C1027" s="129" t="str" cm="1">
        <f t="array" ref="C1027">_xlfn.TEXTJOIN(", ",TRUE,_xlfn._xlws.FILTER('5. Données salariales brutes'!$A$2:$A$1297,('5. Données salariales brutes'!$C$2:$C$1297 &gt;'5. Données salariales brutes'!E1027)*('5. Données salariales brutes'!$C$2:$C$1297 &lt;'5. Données salariales brutes'!C1027),"No matches"))</f>
        <v>CM-01, ED-EST-01 Maritimes (EE 1), ED-EST-01 Saskatchewan (EE 1), GS-01, SR-W (Groupe salarial 9) APC-1, SR-W (Groupe salarial 9) APD-1, ST-COR Niveau spécial B</v>
      </c>
    </row>
    <row r="1028" spans="1:3" ht="75" x14ac:dyDescent="0.25">
      <c r="A1028" s="61" t="str">
        <f>'5. Données salariales brutes'!A1028</f>
        <v>OE-DEO-3</v>
      </c>
      <c r="B1028" s="130" t="str" cm="1">
        <f t="array" ref="B1028">_xlfn.TEXTJOIN(", ", TRUE, _xlfn._xlws.FILTER('5. Données salariales brutes'!$A$2:$A$1297, ('5. Données salariales brutes'!$C$2:$C$1297 &lt; '5. Données salariales brutes'!D1028) * ('5. Données salariales brutes'!$C$2:$C$1297 &gt;= '5. Données salariales brutes'!C1028) * ('5. Données salariales brutes'!$A$2:$A$1297 &lt;&gt; '5. Données salariales brutes'!A1028), "No matches"))</f>
        <v>CR-02, DA-CON-1, DA-CON-2, DA-CON Niveau spécial C, ED-EST-01 Maritimes (EE 4), ED-EST-02 Maritimes (EE 3), ED-EST-01 Québec (EE 2), ED-EST-02 Québec (EE 1), ED-EST-01 Ontario (EE 1), ED-EST-01 Manitoba (EE 2), ED-EST-01 Saskatchewan (EE 3), ED-EST-01 Saskatchewan (EE 4), ED-EST-02 Saskatchewan (EE 1), ED-EST-01 Alberta (EE 3), ED-EST-02 Alberta (EE 1), ED-EST-01 Colombie-Britannique (EE 1), OE-CEO-3, OE-MEO-3, SR-W (Groupe salarial 9) APC-2, ST-OCE-1, ST-TYP-1, ST-TYP-2</v>
      </c>
      <c r="C1028" s="129" t="str" cm="1">
        <f t="array" ref="C1028">_xlfn.TEXTJOIN(", ",TRUE,_xlfn._xlws.FILTER('5. Données salariales brutes'!$A$2:$A$1297,('5. Données salariales brutes'!$C$2:$C$1297 &gt;'5. Données salariales brutes'!E1028)*('5. Données salariales brutes'!$C$2:$C$1297 &lt;'5. Données salariales brutes'!C1028),"No matches"))</f>
        <v>CM-02, CR-01, DA-PRO-1, DD-01, ED-EST-01 Maritimes (EE 3), ED-EST-02 Maritimes (EE 2), ED-EST-01 Québec (EE 1), ED-EST-01 Manitoba (EE 1), ED-EST-01 Saskatchewan (EE 2), ED-EST-01 Alberta (EE 2), PY-01, SR-W (Groupe salarial 9) APD-2, ST-COR Niveau spécial C</v>
      </c>
    </row>
    <row r="1029" spans="1:3" x14ac:dyDescent="0.25">
      <c r="A1029" s="61" t="str">
        <f>'5. Données salariales brutes'!A1029</f>
        <v>OE-MSE-1</v>
      </c>
      <c r="B1029" s="130" t="str" cm="1">
        <f t="array" ref="B1029">_xlfn.TEXTJOIN(", ", TRUE, _xlfn._xlws.FILTER('5. Données salariales brutes'!$A$2:$A$1297, ('5. Données salariales brutes'!$C$2:$C$1297 &lt; '5. Données salariales brutes'!D1029) * ('5. Données salariales brutes'!$C$2:$C$1297 &gt;= '5. Données salariales brutes'!C1029) * ('5. Données salariales brutes'!$A$2:$A$1297 &lt;&gt; '5. Données salariales brutes'!A1029), "No matches"))</f>
        <v>OE-BEO-1, OE-CEO-1, OE-DEO-1, OE-MEO-1</v>
      </c>
      <c r="C1029" s="129" t="str" cm="1">
        <f t="array" ref="C1029">_xlfn.TEXTJOIN(", ",TRUE,_xlfn._xlws.FILTER('5. Données salariales brutes'!$A$2:$A$1297,('5. Données salariales brutes'!$C$2:$C$1297 &gt;'5. Données salariales brutes'!E1029)*('5. Données salariales brutes'!$C$2:$C$1297 &lt;'5. Données salariales brutes'!C1029),"No matches"))</f>
        <v>No matches</v>
      </c>
    </row>
    <row r="1030" spans="1:3" ht="45" x14ac:dyDescent="0.25">
      <c r="A1030" s="61" t="str">
        <f>'5. Données salariales brutes'!A1030</f>
        <v>OE-MSE-2</v>
      </c>
      <c r="B1030" s="130" t="str" cm="1">
        <f t="array" ref="B1030">_xlfn.TEXTJOIN(", ", TRUE, _xlfn._xlws.FILTER('5. Données salariales brutes'!$A$2:$A$1297, ('5. Données salariales brutes'!$C$2:$C$1297 &lt; '5. Données salariales brutes'!D1030) * ('5. Données salariales brutes'!$C$2:$C$1297 &gt;= '5. Données salariales brutes'!C1030) * ('5. Données salariales brutes'!$A$2:$A$1297 &lt;&gt; '5. Données salariales brutes'!A1030), "No matches"))</f>
        <v>CM-02, CR-01, DA-PRO-1, ED-EST-01 Maritimes (EE 2), ED-EST-02 Maritimes (EE 1), ED-EST-01 Québec (EE 1), ED-EST-01 Saskatchewan (EE 2), ED-EST-01 Alberta (EE 1), ED-EST-01 Alberta (EE 2), OE-BEO-2, OE-CEO-2, OE-DEO-2, OE-MEO-2, PY-01, ST-COR Niveau spécial C</v>
      </c>
      <c r="C1030" s="129" t="str" cm="1">
        <f t="array" ref="C1030">_xlfn.TEXTJOIN(", ",TRUE,_xlfn._xlws.FILTER('5. Données salariales brutes'!$A$2:$A$1297,('5. Données salariales brutes'!$C$2:$C$1297 &gt;'5. Données salariales brutes'!E1030)*('5. Données salariales brutes'!$C$2:$C$1297 &lt;'5. Données salariales brutes'!C1030),"No matches"))</f>
        <v>CM-01, ED-EST-01 Maritimes (EE 1), ED-EST-01 Saskatchewan (EE 1), GS-01, SR-W (Groupe salarial 9) APC-1, SR-W (Groupe salarial 9) APD-1, ST-COR Niveau spécial B</v>
      </c>
    </row>
    <row r="1031" spans="1:3" x14ac:dyDescent="0.25">
      <c r="A1031" s="61" t="str">
        <f>'5. Données salariales brutes'!A1031</f>
        <v>OE-MEO-1</v>
      </c>
      <c r="B1031" s="130" t="str" cm="1">
        <f t="array" ref="B1031">_xlfn.TEXTJOIN(", ", TRUE, _xlfn._xlws.FILTER('5. Données salariales brutes'!$A$2:$A$1297, ('5. Données salariales brutes'!$C$2:$C$1297 &lt; '5. Données salariales brutes'!D1031) * ('5. Données salariales brutes'!$C$2:$C$1297 &gt;= '5. Données salariales brutes'!C1031) * ('5. Données salariales brutes'!$A$2:$A$1297 &lt;&gt; '5. Données salariales brutes'!A1031), "No matches"))</f>
        <v>OE-BEO-1, OE-CEO-1, OE-DEO-1, OE-MSE-1</v>
      </c>
      <c r="C1031" s="129" t="str" cm="1">
        <f t="array" ref="C1031">_xlfn.TEXTJOIN(", ",TRUE,_xlfn._xlws.FILTER('5. Données salariales brutes'!$A$2:$A$1297,('5. Données salariales brutes'!$C$2:$C$1297 &gt;'5. Données salariales brutes'!E1031)*('5. Données salariales brutes'!$C$2:$C$1297 &lt;'5. Données salariales brutes'!C1031),"No matches"))</f>
        <v>No matches</v>
      </c>
    </row>
    <row r="1032" spans="1:3" ht="45" x14ac:dyDescent="0.25">
      <c r="A1032" s="61" t="str">
        <f>'5. Données salariales brutes'!A1032</f>
        <v>OE-MEO-2</v>
      </c>
      <c r="B1032" s="130" t="str" cm="1">
        <f t="array" ref="B1032">_xlfn.TEXTJOIN(", ", TRUE, _xlfn._xlws.FILTER('5. Données salariales brutes'!$A$2:$A$1297, ('5. Données salariales brutes'!$C$2:$C$1297 &lt; '5. Données salariales brutes'!D1032) * ('5. Données salariales brutes'!$C$2:$C$1297 &gt;= '5. Données salariales brutes'!C1032) * ('5. Données salariales brutes'!$A$2:$A$1297 &lt;&gt; '5. Données salariales brutes'!A1032), "No matches"))</f>
        <v>CM-02, CR-01, DA-PRO-1, ED-EST-01 Maritimes (EE 2), ED-EST-02 Maritimes (EE 1), ED-EST-01 Québec (EE 1), ED-EST-01 Saskatchewan (EE 2), ED-EST-01 Alberta (EE 1), ED-EST-01 Alberta (EE 2), OE-BEO-2, OE-CEO-2, OE-DEO-2, OE-MSE-2, PY-01, ST-COR Niveau spécial C</v>
      </c>
      <c r="C1032" s="129" t="str" cm="1">
        <f t="array" ref="C1032">_xlfn.TEXTJOIN(", ",TRUE,_xlfn._xlws.FILTER('5. Données salariales brutes'!$A$2:$A$1297,('5. Données salariales brutes'!$C$2:$C$1297 &gt;'5. Données salariales brutes'!E1032)*('5. Données salariales brutes'!$C$2:$C$1297 &lt;'5. Données salariales brutes'!C1032),"No matches"))</f>
        <v>CM-01, ED-EST-01 Maritimes (EE 1), ED-EST-01 Saskatchewan (EE 1), GS-01, SR-W (Groupe salarial 9) APC-1, SR-W (Groupe salarial 9) APD-1, ST-COR Niveau spécial B</v>
      </c>
    </row>
    <row r="1033" spans="1:3" ht="75" x14ac:dyDescent="0.25">
      <c r="A1033" s="61" t="str">
        <f>'5. Données salariales brutes'!A1033</f>
        <v>OE-MEO-3</v>
      </c>
      <c r="B1033" s="130" t="str" cm="1">
        <f t="array" ref="B1033">_xlfn.TEXTJOIN(", ", TRUE, _xlfn._xlws.FILTER('5. Données salariales brutes'!$A$2:$A$1297, ('5. Données salariales brutes'!$C$2:$C$1297 &lt; '5. Données salariales brutes'!D1033) * ('5. Données salariales brutes'!$C$2:$C$1297 &gt;= '5. Données salariales brutes'!C1033) * ('5. Données salariales brutes'!$A$2:$A$1297 &lt;&gt; '5. Données salariales brutes'!A1033), "No matches"))</f>
        <v>CR-02, DA-CON-1, DA-CON-2, DA-CON Niveau spécial C, ED-EST-01 Maritimes (EE 4), ED-EST-02 Maritimes (EE 3), ED-EST-01 Québec (EE 2), ED-EST-02 Québec (EE 1), ED-EST-01 Ontario (EE 1), ED-EST-01 Manitoba (EE 2), ED-EST-01 Saskatchewan (EE 3), ED-EST-01 Saskatchewan (EE 4), ED-EST-02 Saskatchewan (EE 1), ED-EST-01 Alberta (EE 3), ED-EST-02 Alberta (EE 1), ED-EST-01 Colombie-Britannique (EE 1), OE-CEO-3, OE-DEO-3, SR-W (Groupe salarial 9) APC-2, ST-OCE-1, ST-TYP-1, ST-TYP-2</v>
      </c>
      <c r="C1033" s="129" t="str" cm="1">
        <f t="array" ref="C1033">_xlfn.TEXTJOIN(", ",TRUE,_xlfn._xlws.FILTER('5. Données salariales brutes'!$A$2:$A$1297,('5. Données salariales brutes'!$C$2:$C$1297 &gt;'5. Données salariales brutes'!E1033)*('5. Données salariales brutes'!$C$2:$C$1297 &lt;'5. Données salariales brutes'!C1033),"No matches"))</f>
        <v>CM-02, CR-01, DA-PRO-1, DD-01, ED-EST-01 Maritimes (EE 3), ED-EST-02 Maritimes (EE 2), ED-EST-01 Québec (EE 1), ED-EST-01 Manitoba (EE 1), ED-EST-01 Saskatchewan (EE 2), ED-EST-01 Alberta (EE 2), PY-01, SR-W (Groupe salarial 9) APD-2, ST-COR Niveau spécial C</v>
      </c>
    </row>
    <row r="1034" spans="1:3" ht="120" x14ac:dyDescent="0.25">
      <c r="A1034" s="61" t="str">
        <f>'5. Données salariales brutes'!A1034</f>
        <v>OE-MEO-4</v>
      </c>
      <c r="B1034" s="130" t="str" cm="1">
        <f t="array" ref="B1034">_xlfn.TEXTJOIN(", ", TRUE, _xlfn._xlws.FILTER('5. Données salariales brutes'!$A$2:$A$1297, ('5. Données salariales brutes'!$C$2:$C$1297 &lt; '5. Données salariales brutes'!D1034) * ('5. Données salariales brutes'!$C$2:$C$1297 &gt;= '5. Données salariales brutes'!C1034) * ('5. Données salariales brutes'!$A$2:$A$1297 &lt;&gt; '5. Données salariales brutes'!A1034), "No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ED-EST-02 Colombie-Britannique (EE 1), ED-LAT-01 (EE 1), EG-02 employé‑e‑s dont le traitement est protégé, GL-ELE -1, GL-ELE -2, GL-MDO-1, HS-PHS-01, LI-2, PY-02, SR-W (Groupe salarial 9) APC-3, ST-OCE-2, ST-STN-1, ST-STN-2</v>
      </c>
      <c r="C1034" s="129" t="str" cm="1">
        <f t="array" ref="C1034">_xlfn.TEXTJOIN(", ",TRUE,_xlfn._xlws.FILTER('5. Données salariales brutes'!$A$2:$A$1297,('5. Données salariales brutes'!$C$2:$C$1297 &gt;'5. Données salariales brutes'!E1034)*('5. Données salariales brutes'!$C$2:$C$1297 &lt;'5. Données salariales brutes'!C1034),"No matches"))</f>
        <v>CM-03, DA-CON-1, DA-CON-2, DA-CON Niveau spécial C, DA-PRO-2, ED-EST-01 Maritimes (EE 4), ED-EST-01 Maritimes (EE 5), ED-EST-02 Maritimes (EE 3), ED-EST-03 Maritimes (EE 1), ED-EST-01 Québec (EE 3), ED-EST-02 Québec (EE 2), ED-EST-01 Ontario (EE 2), ED-EST-01 Manitoba (EE 2), ED-EST-01 Manitoba (EE 3), ED-EST-02 Manitoba (EE 1), ED-EST-01 Saskatchewan (EE 4), ED-EST-02 Saskatchewan (EE 2), ED-EST-01 Alberta (EE 4), ED-EST-02 Alberta (EE 1), ED-EST-01 Colombie-Britannique (EE 1), GS-02, LI-1, SR-W (Groupe salarial 9) APD-3, ST-OCE-1, ST-TYP-1, ST-TYP-2</v>
      </c>
    </row>
    <row r="1035" spans="1:3" ht="195" x14ac:dyDescent="0.25">
      <c r="A1035" s="61" t="str">
        <f>'5. Données salariales brutes'!A1035</f>
        <v>OE-MEO-5</v>
      </c>
      <c r="B1035" s="130" t="str" cm="1">
        <f t="array" ref="B1035">_xlfn.TEXTJOIN(", ", TRUE, _xlfn._xlws.FILTER('5. Données salariales brutes'!$A$2:$A$1297, ('5. Données salariales brutes'!$C$2:$C$1297 &lt; '5. Données salariales brutes'!D1035) * ('5. Données salariales brutes'!$C$2:$C$1297 &gt;= '5. Données salariales brutes'!C1035) * ('5. Données salariales brutes'!$A$2:$A$1297 &lt;&gt; '5. Données salariales brutes'!A1035), "No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ED-EST-03 Alberta (EE 3), ED-EST-01 Colombie-Britannique (EE 6), ED-EST-02 Colombie-Britannique (EE 4), ED-EST-03 Colombie-Britannique (EE 2), ED-LAT-01 (EE 4), ED-LAT-01 (EE 5), ED-LAT-02 (EE 2), ED-LAT-03 (EE 1), EL-01, EU-PEI-1, GL-AMW-4, GL-AMW-5, GL-ELE -6, GL-ELE -7, GL-MAN-3, GL-MAN-4, GL-MDO-5, GL-MOC-3, GL-MOC-4, GS-04, HS-PHS-03, LI-5, PY-04, SR-W (Groupe salarial 9) APC-5, SR-W (Groupe salarial 9) APD-6, ST-COR-1, ST-SCY-3, TI-01</v>
      </c>
      <c r="C1035" s="129" t="str" cm="1">
        <f t="array" ref="C1035">_xlfn.TEXTJOIN(", ",TRUE,_xlfn._xlws.FILTER('5. Données salariales brutes'!$A$2:$A$1297,('5. Données salariales brutes'!$C$2:$C$1297 &gt;'5. Données salariales brutes'!E1035)*('5. Données salariales brutes'!$C$2:$C$1297 &lt;'5. Données salariales brutes'!C1035),"No matches"))</f>
        <v>CM-05, DA-PRO-3, DD-02, ED-EST-01 (EE 1), ED-EST-01 Maritimes (EE 8), ED-EST-02 Maritimes (EE 7), ED-EST-03 Maritimes (EE 4), ED-EST-04 Maritimes (EE 1), ED-EST-01 Québec (EE 5), ED-EST-02 Québec (EE 4), ED-EST-02 Québec (EE 5), ED-EST-03 Québec (EE 3), ED-EST-04 Québec (EE 2), ED-EST-01 Ontario (EE 6), ED-EST-01 Ontario (EE 7), ED-EST-02 Ontario (EE 2), ED-EST-02 Ontario (EE 3), ED-EST-03 Ontario (EE 1),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ED-LAT-02 (EE 1), GL-AMW-00, GL-AMW-2, GL-AMW-3, GL-ELE -4, GL-ELE -5, GL-MAN-1, GL-MAN-2, GL-MDO-3, GL-MDO-4, GL-MOC-2, GS-03, GT-01, HS-HDO-02, HS-PHS-02, LI-4, PY-03, SR-W (Groupe salarial 1), SR-W (Groupe salarial 9) APC-4, SR-W (Groupe salarial 9) APD-5, ST-OCE-3, ST-SCY-2</v>
      </c>
    </row>
    <row r="1036" spans="1:3" ht="270" x14ac:dyDescent="0.25">
      <c r="A1036" s="61" t="str">
        <f>'5. Données salariales brutes'!A1036</f>
        <v>OM-01</v>
      </c>
      <c r="B1036" s="130" t="str" cm="1">
        <f t="array" ref="B1036">_xlfn.TEXTJOIN(", ", TRUE, _xlfn._xlws.FILTER('5. Données salariales brutes'!$A$2:$A$1297, ('5. Données salariales brutes'!$C$2:$C$1297 &lt; '5. Données salariales brutes'!D1036) * ('5. Données salariales brutes'!$C$2:$C$1297 &gt;= '5. Données salariales brutes'!C1036) * ('5. Données salariales brutes'!$A$2:$A$1297 &lt;&gt; '5. Données salariales brutes'!A1036),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GL-MAM-6, GL-MAN-6, GL-MAN-7, GL-MDO-7, GL-MDO-8, GL-MOC-6, GL-MOC-7, GL-MST-00, GL-MST-9, GL-PCF-00, GL-PRW-6, GL-PRW-7, GL-WOW-00, GS-05, GT-02, HS-HDO-04, HS-PHS-04, IS-01 , LI-6, MA-01, PG-01, PI-01-CGC, PM-01 , PY-05, SC-3 (service du pont et service de la chambre des machines), SC-STD-3, SC-3 (utilisation de matériel et métier spécialisés), SR-W (Groupe salarial 2), SR-W (Groupe salarial 9) APC-6, SR-W (Groupe salarial 9) APD-7</v>
      </c>
      <c r="C1036" s="129" t="str" cm="1">
        <f t="array" ref="C1036">_xlfn.TEXTJOIN(", ",TRUE,_xlfn._xlws.FILTER('5. Données salariales brutes'!$A$2:$A$1297,('5. Données salariales brutes'!$C$2:$C$1297 &gt;'5. Données salariales brutes'!E1036)*('5. Données salariales brutes'!$C$2:$C$1297 &lt;'5. Données salariales brutes'!C1036),"No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3), ED-LAT-03 (EE 1), ED-LAT-03 (EE 2), EU-PEI-1, GL-AMW-5, GL-AMW-6, GL-ELE -7, GL-ELE -8, GL-GHW-3, GL-MAM-5, GL-MAN-4, GL-MAN-5, GL-MDO-5, GL-MDO-6, GL-MOC-5, GL-PRW-00, GL-PRW-5, HP-01, HS-HDO-03, LI-5,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APD-6, ST-SCY-4, TI-02, WP-01</v>
      </c>
    </row>
    <row r="1037" spans="1:3" ht="315" x14ac:dyDescent="0.25">
      <c r="A1037" s="61" t="str">
        <f>'5. Données salariales brutes'!A1037</f>
        <v>OM-02</v>
      </c>
      <c r="B1037" s="130" t="str" cm="1">
        <f t="array" ref="B1037">_xlfn.TEXTJOIN(", ", TRUE, _xlfn._xlws.FILTER('5. Données salariales brutes'!$A$2:$A$1297, ('5. Données salariales brutes'!$C$2:$C$1297 &lt; '5. Données salariales brutes'!D1037) * ('5. Données salariales brutes'!$C$2:$C$1297 &gt;= '5. Données salariales brutes'!C1037) * ('5. Données salariales brutes'!$A$2:$A$1297 &lt;&gt; '5. Données salariales brutes'!A1037),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GL-GHW-8, GL-INM-12, GL-MAM-9, GL-MAM-10, GL-MAN-9, GL-MAN-10, GL-MDO-11, GL-MDO-12, GL-MOC-10, GL-MOC-11, GL-MST-13, GL-PCF-8, GL-PIP-9, GL-PRW-10, GL-SMW-00, GL-VHE-8, GL-WOW-10, GS-08, HP-03, HR-01, HS-HDO-07, HS-PHS-06, HS-PHS-07, LI-8, PE-01, PG-02, PI-03-CGC, PM-03 , PO-IMA-01, PO-LES-TO-01, PO-LES-IM-01, PO-TCO-01, PR(S)-01, PY-07, SC-7 (service du pont et service de la chambre des machines), SC-STD-7, SG-PAT-01, SO-MAO-TO, SR-E (Groupe salarial 1), SR-E (Groupe salarial 2 ELE-2), SR-W (Groupe salarial 9) APC-8, SR-W (Groupe salarial 9) APD-10, ST-COR-2, TI-04, WP-02</v>
      </c>
      <c r="C1037" s="129" t="str" cm="1">
        <f t="array" ref="C1037">_xlfn.TEXTJOIN(", ",TRUE,_xlfn._xlws.FILTER('5. Données salariales brutes'!$A$2:$A$1297,('5. Données salariales brutes'!$C$2:$C$1297 &gt;'5. Données salariales brutes'!E1037)*('5. Données salariales brutes'!$C$2:$C$1297 &lt;'5. Données salariales brutes'!C1037),"No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GL-INM-11, GL-MAM-8, GL-MAN-8, GL-MDO-9, GL-MDO-10, GL-MOC-8, GL-MOC-9, GL-MST-11, GL-MST-12, GL-PCF-6, GL-PCF-7, GL-PIP-00, GL-PRW-8, GL-PRW-9, GL-VHE-00, GL-WOW-9,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1038" spans="1:3" ht="300" x14ac:dyDescent="0.25">
      <c r="A1038" s="61" t="str">
        <f>'5. Données salariales brutes'!A1038</f>
        <v>OM-03</v>
      </c>
      <c r="B1038" s="130" t="str" cm="1">
        <f t="array" ref="B1038">_xlfn.TEXTJOIN(", ", TRUE, _xlfn._xlws.FILTER('5. Données salariales brutes'!$A$2:$A$1297, ('5. Données salariales brutes'!$C$2:$C$1297 &lt; '5. Données salariales brutes'!D1038) * ('5. Données salariales brutes'!$C$2:$C$1297 &gt;= '5. Données salariales brutes'!C1038) * ('5. Données salariales brutes'!$A$2:$A$1297 &lt;&gt; '5. Données salariales brutes'!A1038),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PE-02, PG-03, PI-05-CGC, PR(S)-02, SC-7 (utilisation de matériel et métier spécialisés), SE-RES-1, SG-PAT-02, SG-SRE-02, SO-FLP-02, SO-MAO-02, SO-RAD-01, SR-W (Groupe salarial 8), SW-SCW-02, TI-05, UT-1, WP-03</v>
      </c>
      <c r="C1038" s="129" t="str" cm="1">
        <f t="array" ref="C1038">_xlfn.TEXTJOIN(", ",TRUE,_xlfn._xlws.FILTER('5. Données salariales brutes'!$A$2:$A$1297,('5. Données salariales brutes'!$C$2:$C$1297 &gt;'5. Données salariales brutes'!E1038)*('5. Données salariales brutes'!$C$2:$C$1297 &lt;'5. Données salariales brutes'!C1038),"No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PC-01, PI-04-CGC, PM-04 , PO-IMA-02, PO-LES-TO-02, PO-LES-IM-02, PO-TCO-02, PS-1, RO-03, SC-6 (utilisation de matériel et métier spécialisés), SO-FLP-01, SR-E (Groupe salarial 3 MDO-4), SR-E (APA), SR-E (APB), SR-W (Groupe salarial 6), SR-W (Groupe salarial 7), SW-SCW-01</v>
      </c>
    </row>
    <row r="1039" spans="1:3" ht="195" x14ac:dyDescent="0.25">
      <c r="A1039" s="61" t="str">
        <f>'5. Données salariales brutes'!A1039</f>
        <v>OM-04</v>
      </c>
      <c r="B1039" s="130" t="str" cm="1">
        <f t="array" ref="B1039">_xlfn.TEXTJOIN(", ", TRUE, _xlfn._xlws.FILTER('5. Données salariales brutes'!$A$2:$A$1297, ('5. Données salariales brutes'!$C$2:$C$1297 &lt; '5. Données salariales brutes'!D1039) * ('5. Données salariales brutes'!$C$2:$C$1297 &gt;= '5. Données salariales brutes'!C1039) * ('5. Données salariales brutes'!$A$2:$A$1297 &lt;&gt; '5. Données salariales brutes'!A1039),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ND-ADV-1, NU-CHN-2, NU-HOS-2,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1039" s="129" t="str" cm="1">
        <f t="array" ref="C1039">_xlfn.TEXTJOIN(", ",TRUE,_xlfn._xlws.FILTER('5. Données salariales brutes'!$A$2:$A$1297,('5. Données salariales brutes'!$C$2:$C$1297 &gt;'5. Données salariales brutes'!E1039)*('5. Données salariales brutes'!$C$2:$C$1297 &lt;'5. Données salariales brutes'!C1039),"No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HS-PHS-10, LP-00, MA-03, ND-DIT-1, ND-HME-1, PC-02, PE-03, PR(S)-03, SO-FLP-03, SO-MAO-04, SO-RAD-02, SR-E (Groupe salarial 5), SR-E (Groupe salarial 6), SR-E (Groupe salarial 7), SW-SCW-03, TI-06, TI-05 Aviation, TR-02</v>
      </c>
    </row>
    <row r="1040" spans="1:3" ht="75" x14ac:dyDescent="0.25">
      <c r="A1040" s="61" t="str">
        <f>'5. Données salariales brutes'!A1040</f>
        <v>OM-05</v>
      </c>
      <c r="B1040" s="130" t="str" cm="1">
        <f t="array" ref="B1040">_xlfn.TEXTJOIN(", ", TRUE, _xlfn._xlws.FILTER('5. Données salariales brutes'!$A$2:$A$1297, ('5. Données salariales brutes'!$C$2:$C$1297 &lt; '5. Données salariales brutes'!D1040) * ('5. Données salariales brutes'!$C$2:$C$1297 &gt;= '5. Données salariales brutes'!C1040) * ('5. Données salariales brutes'!$A$2:$A$1297 &lt;&gt; '5. Données salariales brutes'!A1040), "No matches"))</f>
        <v>AG-03, BI-03, CH-03, CT-EAV-03 , CT-IAU-03, ED-EST-05 (EE 9), ED-EST-06 (EE 8), EG-07, EL-07, EN-ENG-03, EN-SUR-02, FB-5, FR-4, GT-07, HP-08, HR-04, MA-04, MT-04, ND-ADV-2, ND-DIT-3, ND-HME-3, NU-CHN-5, NU-HOS-5, OP-2, PC-03, PG-05, PH-01, SG-SRE-04, SO-FLP-06, SO-MAO-07, SO-MAO-08, SR-CPS1, SW-SCW-04, TI-06 Aviation, TI-06 Marine, VM-2, WP-05</v>
      </c>
      <c r="C1040" s="129" t="str" cm="1">
        <f t="array" ref="C1040">_xlfn.TEXTJOIN(", ",TRUE,_xlfn._xlws.FILTER('5. Données salariales brutes'!$A$2:$A$1297,('5. Données salariales brutes'!$C$2:$C$1297 &gt;'5. Données salariales brutes'!E1040)*('5. Données salariales brutes'!$C$2:$C$1297 &lt;'5. Données salariales brutes'!C1040),"No matches"))</f>
        <v>AI-03, AR-03, AS-06, CT-FIN-02 , CX-3, EC-05, ED-EDS-04, ED-EST-04 (EE 9), ED-EST-04 (EE 10), ED-EST-05 (EE 7), ED-EST-05 (EE 8), ED-EST-06 (EE 6), ED-EST-06 (EE 7), ED-EST-06 Ontario (EE 10), ED-EST-06 Manitoba (EE 10), ED-EST-06 Colombie-Britannique (EE 11), EL-06, FO-02, FR-3, HP-07, IS-05 , LS-04, MT-03, ND-DIT-2, ND-HME-2, NU-CHN-4, NU-HOS-4, OP-1, PE-04, PI-07-CGC, PR(S)-04, RO-06, SO-FLP-05, SO-MAO-06, SW-SCW-03 Travailleurs du service social clinique, TI-07, TI-06 Sécurité ferroviaire, TR-03, UT-2</v>
      </c>
    </row>
    <row r="1041" spans="1:3" ht="120" x14ac:dyDescent="0.25">
      <c r="A1041" s="61" t="str">
        <f>'5. Données salariales brutes'!A1041</f>
        <v>OP-1</v>
      </c>
      <c r="B1041" s="130" t="str" cm="1">
        <f t="array" ref="B1041">_xlfn.TEXTJOIN(", ", TRUE, _xlfn._xlws.FILTER('5. Données salariales brutes'!$A$2:$A$1297, ('5. Données salariales brutes'!$C$2:$C$1297 &lt; '5. Données salariales brutes'!D1041) * ('5. Données salariales brutes'!$C$2:$C$1297 &gt;= '5. Données salariales brutes'!C1041) * ('5. Données salariales brutes'!$A$2:$A$1297 &lt;&gt; '5. Données salariales brutes'!A1041), "No matches"))</f>
        <v>AI-03, AS-06, CT-EAV-03 , CT-IAU-03, EC-05, ED-EDS-04, ED-EST-04 (EE 10), ED-EST-05 (EE 8), ED-EST-06 (EE 7), FB-5, FO-02, FR-4, IS-05 , LS-04, MA-04, MT-03, MT-04, ND-ADV-2, ND-DIT-3, NU-CHN-4, NU-HOS-4, OM-05, PR(S)-04, RO-06, SG-SRE-04, SO-FLP-05, SO-MAO-07, SW-SCW-03 Travailleurs du service social clinique, TI-06 Aviation, TI-06 Sécurité ferroviaire, TR-03, UT-2, WP-05</v>
      </c>
      <c r="C1041" s="129" t="str" cm="1">
        <f t="array" ref="C1041">_xlfn.TEXTJOIN(", ",TRUE,_xlfn._xlws.FILTER('5. Données salariales brutes'!$A$2:$A$1297,('5. Données salariales brutes'!$C$2:$C$1297 &gt;'5. Données salariales brutes'!E1041)*('5. Données salariales brutes'!$C$2:$C$1297 &lt;'5. Données salariales brutes'!C1041),"No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ED-EST-06 Colombie-Britannique (EE 11), EG-06, EL-06, FB-4, FR-3, GT-06, HP-07, LS-03, ND-DIT-2, ND-HME-2, NU-CHN-2, NU-CHN-3, NU-HOS-2, NU-HOS-3, PE-04, PI-07-CGC, SG-PAT-03, SO-FLP-04, SO-MAO-05, SO-MAO-06, SR-E (Groupe salarial 10), SR-E (Groupe salarial 11), SR-E (Groupe salarial 12), SW-SCW-02 Travailleurs du service social clinique, SW-CHA-03, TI-07</v>
      </c>
    </row>
    <row r="1042" spans="1:3" ht="60" x14ac:dyDescent="0.25">
      <c r="A1042" s="61" t="str">
        <f>'5. Données salariales brutes'!A1042</f>
        <v>OP-2</v>
      </c>
      <c r="B1042" s="130" t="str" cm="1">
        <f t="array" ref="B1042">_xlfn.TEXTJOIN(", ", TRUE, _xlfn._xlws.FILTER('5. Données salariales brutes'!$A$2:$A$1297, ('5. Données salariales brutes'!$C$2:$C$1297 &lt; '5. Données salariales brutes'!D1042) * ('5. Données salariales brutes'!$C$2:$C$1297 &gt;= '5. Données salariales brutes'!C1042) * ('5. Données salariales brutes'!$A$2:$A$1297 &lt;&gt; '5. Données salariales brutes'!A1042), "No matches"))</f>
        <v>AG-03, AO-CAI-01, AR-04, BI-03, CH-03, ED-EDS-05, ED-EST-05 (EE 10), ED-EST-06 (EE 9), EL-07, EN-ENG-03, EN-SUR-02, FR-5, GT-07, HR-04, IT-03, MT-05, ND-HME-3, NU-CHN-5, NU-HOS-5, PC-03, PE-05, PG-05, PH-01, PS-3, PR(S)-05, SG-PAT-04, SO-FLP-06, SO-MAO-08, SR-CPS1, SW-SCW-04, TI-08, TI-06 Marine, TI-07 Sécurité ferroviaire, TR-04, VM-2</v>
      </c>
      <c r="C1042" s="129" t="str" cm="1">
        <f t="array" ref="C1042">_xlfn.TEXTJOIN(", ",TRUE,_xlfn._xlws.FILTER('5. Données salariales brutes'!$A$2:$A$1297,('5. Données salariales brutes'!$C$2:$C$1297 &gt;'5. Données salariales brutes'!E1042)*('5. Données salariales brutes'!$C$2:$C$1297 &lt;'5. Données salariales brutes'!C1042),"No matches"))</f>
        <v>AI-03, AS-06, CT-EAV-03 , CT-IAU-03, EC-05, ED-EDS-04, ED-EST-04 (EE 10), ED-EST-05 (EE 8), ED-EST-05 (EE 9), ED-EST-06 (EE 7), ED-EST-06 (EE 8), EG-07, FB-5, FO-02, FR-4, HP-08, IS-05 , LS-04, MA-04, MT-03, MT-04, ND-ADV-2, ND-DIT-3, NU-CHN-4, NU-HOS-4, OM-05, PR(S)-04, RO-06, SG-SRE-04, SO-FLP-05, SO-MAO-07, TI-06 Aviation, TI-06 Sécurité ferroviaire, TR-03, UT-2, WP-05</v>
      </c>
    </row>
    <row r="1043" spans="1:3" ht="60" x14ac:dyDescent="0.25">
      <c r="A1043" s="61" t="str">
        <f>'5. Données salariales brutes'!A1043</f>
        <v>OP-3</v>
      </c>
      <c r="B1043" s="130" t="str" cm="1">
        <f t="array" ref="B1043">_xlfn.TEXTJOIN(", ", TRUE, _xlfn._xlws.FILTER('5. Données salariales brutes'!$A$2:$A$1297, ('5. Données salariales brutes'!$C$2:$C$1297 &lt; '5. Données salariales brutes'!D1043) * ('5. Données salariales brutes'!$C$2:$C$1297 &gt;= '5. Données salariales brutes'!C1043) * ('5. Données salariales brutes'!$A$2:$A$1297 &lt;&gt; '5. Données salariales brutes'!A1043), "No matches"))</f>
        <v>AI-04, AI-05, AS-07, CT-FIN-03 , CT-EAV-04 , CT-IAU-04, EC-06, ED-EST-06 (EE 10), EG-08, EL-08, EN-SUR-03, FB-6, FO-03, FR-6, FS-02, HP-09, IS-06 , LP-01, MA-05, ND-DIT-4, NU-CHN-6, NU-HOS-6, PG-06, PH-02, PM-06 , PM-MCO-02, SE-RES-2, SG-SRE-06, SO-FLP-07, SO-MAO-09, SW-SCW-05, TI-07 Aviation, TI-07 Marine, VM-3</v>
      </c>
      <c r="C1043" s="129" t="str" cm="1">
        <f t="array" ref="C1043">_xlfn.TEXTJOIN(", ",TRUE,_xlfn._xlws.FILTER('5. Données salariales brutes'!$A$2:$A$1297,('5. Données salariales brutes'!$C$2:$C$1297 &gt;'5. Données salariales brutes'!E1043)*('5. Données salariales brutes'!$C$2:$C$1297 &lt;'5. Données salariales brutes'!C1043),"No matches"))</f>
        <v>AO-CAI-01, AR-04, CO-02, ED-EDS-05, ED-EST-05 (EE 10), ED-EST-06 (EE 9), EN-ENG-03, EN-SUR-02, FR-5, GT-07, HR-04, IT-03, MT-05, ND-HME-3, NU-CHN-5, NU-HOS-5, PC-03, PE-05, PG-05, PH-01, PS-3, PR(S)-05, SG-PAT-04, SG-SRE-05, SO-FLP-06, SO-MAO-08, SR-CPS1, SW-SCW-04, TI-08, TI-06 Marine, TI-07 Sécurité ferroviaire, TR-04, VM-2</v>
      </c>
    </row>
    <row r="1044" spans="1:3" ht="285" x14ac:dyDescent="0.25">
      <c r="A1044" s="61" t="str">
        <f>'5. Données salariales brutes'!A1044</f>
        <v>PC-01</v>
      </c>
      <c r="B1044" s="130" t="str" cm="1">
        <f t="array" ref="B1044">_xlfn.TEXTJOIN(", ", TRUE, _xlfn._xlws.FILTER('5. Données salariales brutes'!$A$2:$A$1297, ('5. Données salariales brutes'!$C$2:$C$1297 &lt; '5. Données salariales brutes'!D1044) * ('5. Données salariales brutes'!$C$2:$C$1297 &gt;= '5. Données salariales brutes'!C1044) * ('5. Données salariales brutes'!$A$2:$A$1297 &lt;&gt; '5. Données salariales brutes'!A1044), "No matches"))</f>
        <v>AI-01, AS-04,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11), ED-LAT-02 (EE 12), ED-LAT-02 (EE 13), ED-LAT-03 (EE 10), ED-LAT-03 (EE 11), ED-LAT-04 (EE 8), ED-LAT-04 (EE 9), EG-04, EL-04, FB-2, GL-AIM-14, GL-AMW-14, GL-COI-11, GL-COI-12, GL-EIM-11, GL-MAM-12, GL-MAM-13, GL-MAN-13, GL-MDO-14, GL-MOC-13, GL-MOC-14, GL-PCF-11, GL-PIP-11, GL-PIP-12, GL-PRW-13, GL-SMW-10, GL-VHE-11, GL-WOW-13, GS-10, HP-04, HS-HDO-09, HS-PHS-08, IS-03 , IT-01, LS-01, OM-03, PE-02, PG-03, PM-04 , PO-IMA-02, PO-LES-TO-02, PO-LES-IM-02, PO-TCO-02, PR(S)-02, RO-03, SC-7 (utilisation de matériel et métier spécialisés), SG-PAT-02, SG-SRE-02, SO-FLP-01, SR-E (APA), SR-E (APB), SR-W (Groupe salarial 7), SW-SCW-02, TI-05, WP-03</v>
      </c>
      <c r="C1044" s="129" t="str" cm="1">
        <f t="array" ref="C1044">_xlfn.TEXTJOIN(", ",TRUE,_xlfn._xlws.FILTER('5. Données salariales brutes'!$A$2:$A$1297,('5. Données salariales brutes'!$C$2:$C$1297 &gt;'5. Données salariales brutes'!E1044)*('5. Données salariales brutes'!$C$2:$C$1297 &lt;'5. Données salariales brutes'!C1044),"No matches"))</f>
        <v>AG-01, BI-01, CH-01, CR-07, DD-06, ED-EST-01 (EE 8), ED-EST-02 (EE 7) , ED-EST-02 (EE 8),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5), ED-EST-05 Manitoba (EE 3), ED-EST-05 Manitoba (EE 4), ED-EST-06 Manitoba (EE 2), ED-EST-04 Saskatchewan (EE 6), ED-EST-05 Saskatchewan (EE 4), ED-EST-05 Saskatchewan (EE 5), ED-EST-06 Saskatchewan (EE 3), ED-EST-03 Alberta (EE 9), ED-EST-04 Alberta (EE 6), ED-EST-05 Alberta (EE 4), ED-EST-05 Alberta (EE 5), ED-EST-06 Alberta (EE 3), ED-EST-06 Alberta (EE 4), ED-EST-03 Colombie-Britannique (EE 8), ED-EST-04 Colombie-Britannique (EE 6), ED-EST-04 Colombie-Britannique (EE 7), ED-EST-05 Colombie-Britannique (EE 4), ED-EST-05 Colombie-Britannique (EE 5), ED-EST-06 Colombie-Britannique (EE 3), ED-LAT-02 (EE 9), ED-LAT-02 (EE 10), ED-LAT-03 (EE 8), ED-LAT-03 (EE 9), ED-LAT-04 (EE 6), ED-LAT-04 (EE 7), EG-03, EL-03, EU-LAI-1, FB-1, GL-AIM-12, GL-AIM-13, GL-AMW-12, GL-AMW-13, GL-COI-10, GL-EIM-10, GL-ELE -14, GL-GHW-10, GL-GHW-11, GL-GHW-12, GL-INM-13, GL-INM-14, GL-MAM-11, GL-MAN-11, GL-MAN-12, GL-MDO-12, GL-MDO-13, GL-MOC-11, GL-MOC-12, GL-MST-14, GL-PCF-9, GL-PCF-10, GL-PIP-10, GL-PRW-11, GL-PRW-12, GL-SMW-8, GL-SMW-9, GL-VHE-9, GL-VHE-10, GL-WOW-11, GL-WOW-12, GS-09, GT-04, HR-01, HS-HDO-08, LI-9, MA-02, PI-04-CGC, PS-1, SC-5 (utilisation de matériel et métier spécialisés), SC-6 (utilisation de matériel et métier spécialisés), SO-MAO-01, SR-E (Groupe salarial 3 MDO-4), SR-W (Groupe salarial 4), SR-W (Groupe salarial 5), SR-W (Groupe salarial 6), SW-SCW-01, SW-CHA-01</v>
      </c>
    </row>
    <row r="1045" spans="1:3" ht="210" x14ac:dyDescent="0.25">
      <c r="A1045" s="61" t="str">
        <f>'5. Données salariales brutes'!A1045</f>
        <v>PC-02</v>
      </c>
      <c r="B1045" s="130" t="str" cm="1">
        <f t="array" ref="B1045">_xlfn.TEXTJOIN(", ", TRUE, _xlfn._xlws.FILTER('5. Données salariales brutes'!$A$2:$A$1297, ('5. Données salariales brutes'!$C$2:$C$1297 &lt; '5. Données salariales brutes'!D1045) * ('5. Données salariales brutes'!$C$2:$C$1297 &gt;= '5. Données salariales brutes'!C1045) * ('5. Données salariales brutes'!$A$2:$A$1297 &lt;&gt; '5. Données salariales brutes'!A1045), "No matches"))</f>
        <v>AG-02, AS-05, BI-02, CH-02,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ND-HME-1, NU-CHN-2, NU-HOS-2, OM-04,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1045" s="129" t="str" cm="1">
        <f t="array" ref="C1045">_xlfn.TEXTJOIN(", ",TRUE,_xlfn._xlws.FILTER('5. Données salariales brutes'!$A$2:$A$1297,('5. Données salariales brutes'!$C$2:$C$1297 &gt;'5. Données salariales brutes'!E1045)*('5. Données salariales brutes'!$C$2:$C$1297 &lt;'5. Données salariales brutes'!C1045),"No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PR(S)-03, RO-04, SO-FLP-03, SO-MAO-03, SO-RAD-02, SR-E (Groupe salarial 5), SR-E (Groupe salarial 6), TI-05 Aviation, TR-02</v>
      </c>
    </row>
    <row r="1046" spans="1:3" ht="60" x14ac:dyDescent="0.25">
      <c r="A1046" s="61" t="str">
        <f>'5. Données salariales brutes'!A1046</f>
        <v>PC-03</v>
      </c>
      <c r="B1046" s="130" t="str" cm="1">
        <f t="array" ref="B1046">_xlfn.TEXTJOIN(", ", TRUE, _xlfn._xlws.FILTER('5. Données salariales brutes'!$A$2:$A$1297, ('5. Données salariales brutes'!$C$2:$C$1297 &lt; '5. Données salariales brutes'!D1046) * ('5. Données salariales brutes'!$C$2:$C$1297 &gt;= '5. Données salariales brutes'!C1046) * ('5. Données salariales brutes'!$A$2:$A$1297 &lt;&gt; '5. Données salariales brutes'!A1046), "No matches"))</f>
        <v>AO-CAI-01, AR-04, CO-02, ED-EDS-05, ED-EST-05 (EE 10), ED-EST-06 (EE 9), EN-ENG-03, EN-SUR-02, FR-5, GT-07, HR-04, IT-03, MT-05, ND-HME-3, NU-CHN-5, NU-HOS-5, OP-3, PE-05, PG-05, PH-01, PS-3, PR(S)-05, SG-PAT-04, SG-SRE-05, SO-FLP-06, SO-MAO-08, SR-CPS1, SW-SCW-04, TI-08, TI-07 Sécurité ferroviaire, TR-04, VM-2</v>
      </c>
      <c r="C1046" s="129" t="str" cm="1">
        <f t="array" ref="C1046">_xlfn.TEXTJOIN(", ",TRUE,_xlfn._xlws.FILTER('5. Données salariales brutes'!$A$2:$A$1297,('5. Données salariales brutes'!$C$2:$C$1297 &gt;'5. Données salariales brutes'!E1046)*('5. Données salariales brutes'!$C$2:$C$1297 &lt;'5. Données salariales brutes'!C1046),"No matches"))</f>
        <v>AG-03, AI-03, AS-06, BI-03, CH-03, CT-EAV-03 , CT-IAU-03, EC-05, ED-EDS-04, ED-EST-04 (EE 10), ED-EST-05 (EE 8), ED-EST-05 (EE 9), ED-EST-06 (EE 7), ED-EST-06 (EE 8), EG-07, EL-07, FB-5, FO-02, FR-4, HP-08, IS-05 , LS-04, MA-04, MT-03, MT-04, ND-ADV-2, ND-DIT-3, NU-CHN-4, NU-HOS-4, OM-05, OP-2, RO-06, SG-SRE-04, SO-FLP-05, SO-MAO-07, TI-06 Aviation, TI-06 Marine, TI-06 Sécurité ferroviaire, TR-03, UT-2, WP-05</v>
      </c>
    </row>
    <row r="1047" spans="1:3" ht="60" x14ac:dyDescent="0.25">
      <c r="A1047" s="61" t="str">
        <f>'5. Données salariales brutes'!A1047</f>
        <v>PC-04</v>
      </c>
      <c r="B1047" s="130" t="str" cm="1">
        <f t="array" ref="B1047">_xlfn.TEXTJOIN(", ", TRUE, _xlfn._xlws.FILTER('5. Données salariales brutes'!$A$2:$A$1297, ('5. Données salariales brutes'!$C$2:$C$1297 &lt; '5. Données salariales brutes'!D1047) * ('5. Données salariales brutes'!$C$2:$C$1297 &gt;= '5. Données salariales brutes'!C1047) * ('5. Données salariales brutes'!$A$2:$A$1297 &lt;&gt; '5. Données salariales brutes'!A1047), "No matches"))</f>
        <v>AI-07, AO-CAI-02, AO-HPS-01, AR-05, CO-03, DE-01, DS-4, EL-09, FB-7, FO-04, FS-03, IT-04, MT-06, NU-CHN-7, NU-HOS-7, PE-06, PS-4, SE-REM-1, SE-RES-3, SG-PAT-07, SG-SRE-07, SO-INS-01, SO-MAO-10, TI-08 Marine, UT-3, VM-4</v>
      </c>
      <c r="C1047" s="129" t="str" cm="1">
        <f t="array" ref="C1047">_xlfn.TEXTJOIN(", ",TRUE,_xlfn._xlws.FILTER('5. Données salariales brutes'!$A$2:$A$1297,('5. Données salariales brutes'!$C$2:$C$1297 &gt;'5. Données salariales brutes'!E1047)*('5. Données salariales brutes'!$C$2:$C$1297 &lt;'5. Données salariales brutes'!C1047),"No matches"))</f>
        <v>AG-04, AI-05, AI-06, AS-08, BI-04, CH-04, CT-FIN-03 , CT-EAV-04 , CT-IAU-04, EC-06, EG-08, EN-ENG-04, EN-SUR-03, FO-03, FR-6, GT-08, HR-05, LS-05, MA-05, ND-ADV-3, ND-DIT-4, ND-HME-4, NU-CHN-6, NU-HOS-6, PG-06, PH-02, PM-07, PM-MCO-03, SE-RES-2, SG-PAT-05, SG-SRE-06, SO-MAO-09, SW-SCW-05, TI-07 Aviation, TI-07 Marine, TI-08 Sécurité ferroviaire, TR-05, VM-3, WP-06</v>
      </c>
    </row>
    <row r="1048" spans="1:3" ht="45" x14ac:dyDescent="0.25">
      <c r="A1048" s="61" t="str">
        <f>'5. Données salariales brutes'!A1048</f>
        <v>PC-05</v>
      </c>
      <c r="B1048" s="130" t="str" cm="1">
        <f t="array" ref="B1048">_xlfn.TEXTJOIN(", ", TRUE, _xlfn._xlws.FILTER('5. Données salariales brutes'!$A$2:$A$1297, ('5. Données salariales brutes'!$C$2:$C$1297 &lt; '5. Données salariales brutes'!D1048) * ('5. Données salariales brutes'!$C$2:$C$1297 &gt;= '5. Données salariales brutes'!C1048) * ('5. Données salariales brutes'!$A$2:$A$1297 &lt;&gt; '5. Données salariales brutes'!A1048), "No matches"))</f>
        <v>AC-01, AO-CAI-03, AO-HPS-02, AR-06, CO-04, CT-FIN-04 , DE-02, EC-08, EN-ENG-05, FB-8, MA-07, NU-CHN-8, NU-HOS-8, PS-5, SG-SRE-08, SO-INS-02, SO-MAO-11, VM-5</v>
      </c>
      <c r="C1048" s="129" t="str" cm="1">
        <f t="array" ref="C1048">_xlfn.TEXTJOIN(", ",TRUE,_xlfn._xlws.FILTER('5. Données salariales brutes'!$A$2:$A$1297,('5. Données salariales brutes'!$C$2:$C$1297 &gt;'5. Données salariales brutes'!E1048)*('5. Données salariales brutes'!$C$2:$C$1297 &lt;'5. Données salariales brutes'!C1048),"No matches"))</f>
        <v>AG-05, AO-HPS-01, BI-05, CH-05, CT-EAV-05 , DS-4, EC-07, EN-SUR-04, FB-7, FO-04, FS-03, IT-04, MA-06, MT-07, NU-CHN-7, NU-HOS-7, PH-03, SE-REM-1, SE-RES-3, SG-PAT-06, SG-PAT-07, SG-SRE-07, SO-INS-01, SO-MAO-10, TI-08 Aviation, TI-08 Marine, VM-4</v>
      </c>
    </row>
    <row r="1049" spans="1:3" ht="300" x14ac:dyDescent="0.25">
      <c r="A1049" s="61" t="str">
        <f>'5. Données salariales brutes'!A1049</f>
        <v>PE-01</v>
      </c>
      <c r="B1049" s="130" t="str" cm="1">
        <f t="array" ref="B1049">_xlfn.TEXTJOIN(", ", TRUE, _xlfn._xlws.FILTER('5. Données salariales brutes'!$A$2:$A$1297, ('5. Données salariales brutes'!$C$2:$C$1297 &lt; '5. Données salariales brutes'!D1049) * ('5. Données salariales brutes'!$C$2:$C$1297 &gt;= '5. Données salariales brutes'!C1049) * ('5. Données salariales brutes'!$A$2:$A$1297 &lt;&gt; '5. Données salariales brutes'!A1049),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PG-02, PO-IMA-01, PO-LES-TO-01, PO-LES-IM-01, PO-TCO-01, PS-1, SC-5 (utilisation de matériel et métier spécialisés), SG-PAT-01, SO-MAO-01, SR-E (Groupe salarial 2 ELE-2), SR-W (Groupe salarial 4), SR-W (Groupe salarial 5), SR-W (Groupe salarial 6), SR-W (Groupe salarial 9) APC-8, SR-W (Groupe salarial 9) APD-10, SW-CHA-01, TI-04, WP-02</v>
      </c>
      <c r="C1049" s="129" t="str" cm="1">
        <f t="array" ref="C1049">_xlfn.TEXTJOIN(", ",TRUE,_xlfn._xlws.FILTER('5. Données salariales brutes'!$A$2:$A$1297,('5. Données salariales brutes'!$C$2:$C$1297 &gt;'5. Données salariales brutes'!E1049)*('5. Données salariales brutes'!$C$2:$C$1297 &lt;'5. Données salariales brutes'!C1049),"No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PI-03-CGC, PM-03 , PR(S)-01, PY-07, SC-6 (service du pont et service de la chambre des machines), SC-7 (service du pont et service de la chambre des machines), SC-STD-6, SC-STD-7, SC-4 (utilisation de matériel et métier spécialisés), SO-MAO-TO, SR-E (Groupe salarial 1), SR-W (Groupe salarial 9) APD-9, ST-COR-2</v>
      </c>
    </row>
    <row r="1050" spans="1:3" ht="300" x14ac:dyDescent="0.25">
      <c r="A1050" s="61" t="str">
        <f>'5. Données salariales brutes'!A1050</f>
        <v>PE-02</v>
      </c>
      <c r="B1050" s="130" t="str" cm="1">
        <f t="array" ref="B1050">_xlfn.TEXTJOIN(", ", TRUE, _xlfn._xlws.FILTER('5. Données salariales brutes'!$A$2:$A$1297, ('5. Données salariales brutes'!$C$2:$C$1297 &lt; '5. Données salariales brutes'!D1050) * ('5. Données salariales brutes'!$C$2:$C$1297 &gt;= '5. Données salariales brutes'!C1050) * ('5. Données salariales brutes'!$A$2:$A$1297 &lt;&gt; '5. Données salariales brutes'!A1050),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PI-05-CGC, PR(S)-02, SE-RES-1, SG-PAT-02, SO-FLP-02, SO-MAO-02, SO-RAD-01, SR-E (Groupe salarial 4 MDO-5), SR-W (Groupe salarial 8), SR-W (Groupe salarial 11), SW-SCW-02, SW-CHA-02, TI-05, UT-1</v>
      </c>
      <c r="C1050" s="129" t="str" cm="1">
        <f t="array" ref="C1050">_xlfn.TEXTJOIN(", ",TRUE,_xlfn._xlws.FILTER('5. Données salariales brutes'!$A$2:$A$1297,('5. Données salariales brutes'!$C$2:$C$1297 &gt;'5. Données salariales brutes'!E1050)*('5. Données salariales brutes'!$C$2:$C$1297 &lt;'5. Données salariales brutes'!C1050),"No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6),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SC-7 (utilisation de matériel et métier spécialisés), SG-SRE-02, SO-FLP-01, SR-E (Groupe salarial 3 MDO-4), SR-E (APA), SR-E (APB), SR-W (Groupe salarial 6), SR-W (Groupe salarial 7), SW-SCW-01, WP-03</v>
      </c>
    </row>
    <row r="1051" spans="1:3" ht="195" x14ac:dyDescent="0.25">
      <c r="A1051" s="61" t="str">
        <f>'5. Données salariales brutes'!A1051</f>
        <v>PE-03</v>
      </c>
      <c r="B1051" s="130" t="str" cm="1">
        <f t="array" ref="B1051">_xlfn.TEXTJOIN(", ", TRUE, _xlfn._xlws.FILTER('5. Données salariales brutes'!$A$2:$A$1297, ('5. Données salariales brutes'!$C$2:$C$1297 &lt; '5. Données salariales brutes'!D1051) * ('5. Données salariales brutes'!$C$2:$C$1297 &gt;= '5. Données salariales brutes'!C1051) * ('5. Données salariales brutes'!$A$2:$A$1297 &lt;&gt; '5. Données salariales brutes'!A1051), "No matches"))</f>
        <v>AG-02, AS-05, BI-02, CH-02, CT-EAV-02 ,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10), ED-EST-06 Colombie-Britannique (EE 8), ED-EST-06 Colombie-Britannique (EE 9), EU-PEI-2, FB-3, FR-2, FS-01, GL-SMW-14, GS-13, GT-06, HP-06, HR-03, IS-04 , IT-02, LP-00, ND-ADV-1, ND-DIT-1, ND-HME-1, NU-CHN-2, NU-HOS-2, OM-04, PC-02, PG-04, PI-06-CGC, PM-05 , PM-MCO-01, PO-LES-TO-04, PO-TCO-04, PS-2, PR(S)-03, RO-05,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c r="C1051" s="129" t="str" cm="1">
        <f t="array" ref="C1051">_xlfn.TEXTJOIN(", ",TRUE,_xlfn._xlws.FILTER('5. Données salariales brutes'!$A$2:$A$1297,('5. Données salariales brutes'!$C$2:$C$1297 &gt;'5. Données salariales brutes'!E1051)*('5. Données salariales brutes'!$C$2:$C$1297 &lt;'5. Données salariales brutes'!C1051),"No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11), ED-LAT-04 (EE 12), ED-LAT-04 (EE 13), EG-05, EL-05, FO-01, FR-1, GL-COI-14, GL-EIM-13, GL-EIM-14, GL-PCF-14, GL-PIP-14, GL-SMW-12, GL-SMW-13, GL-VHE-13, GL-VHE-14, GS-12, GT-05, HP-05, HS-HDO-10, HS-PHS-10, MA-03, PO-IMA-03, PO-LES-TO-03, PO-LES-IM-03, PO-TCO-03, RO-04, SO-FLP-03, SO-MAO-03, SO-RAD-02, SR-E (Groupe salarial 4 MDO-5), SR-E (Groupe salarial 5), TI-05 Aviation, TR-02</v>
      </c>
    </row>
    <row r="1052" spans="1:3" ht="120" x14ac:dyDescent="0.25">
      <c r="A1052" s="61" t="str">
        <f>'5. Données salariales brutes'!A1052</f>
        <v>PE-04</v>
      </c>
      <c r="B1052" s="130" t="str" cm="1">
        <f t="array" ref="B1052">_xlfn.TEXTJOIN(", ", TRUE, _xlfn._xlws.FILTER('5. Données salariales brutes'!$A$2:$A$1297, ('5. Données salariales brutes'!$C$2:$C$1297 &lt; '5. Données salariales brutes'!D1052) * ('5. Données salariales brutes'!$C$2:$C$1297 &gt;= '5. Données salariales brutes'!C1052) * ('5. Données salariales brutes'!$A$2:$A$1297 &lt;&gt; '5. Données salariales brutes'!A1052), "No matches"))</f>
        <v>AI-03, AS-06, EC-05, ED-EDS-04, ED-EST-04 (EE 10), ED-EST-05 (EE 8), ED-EST-06 (EE 7), FB-5, FO-02, FR-4, IS-05 , LS-04, MA-04, MT-03, MT-04, ND-DIT-3, NU-CHN-4, NU-HOS-4, OM-05, OP-1, PR(S)-04, RO-06, SG-SRE-04, SO-FLP-05, SO-MAO-06, SO-MAO-07, SW-SCW-03 Travailleurs du service social clinique, TI-06 Aviation, TI-06 Sécurité ferroviaire, TR-03, UT-2, WP-05</v>
      </c>
      <c r="C1052" s="129" t="str" cm="1">
        <f t="array" ref="C1052">_xlfn.TEXTJOIN(", ",TRUE,_xlfn._xlws.FILTER('5. Données salariales brutes'!$A$2:$A$1297,('5. Données salariales brutes'!$C$2:$C$1297 &gt;'5. Données salariales brutes'!E1052)*('5. Données salariales brutes'!$C$2:$C$1297 &lt;'5. Données salariales brutes'!C1052),"No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ED-EST-06 Colombie-Britannique (EE 11), EG-06, EL-06, FB-4, FR-3, GT-06, HP-07, LS-03, ND-DIT-2, ND-HME-2, NU-CHN-2, NU-CHN-3, NU-HOS-2, NU-HOS-3, PG-04, PI-07-CGC, SG-PAT-03, SO-FLP-04, SO-MAO-05, SR-E (Groupe salarial 10), SR-E (Groupe salarial 11), SR-E (Groupe salarial 12), SR-W (Groupe salarial 12), SW-SCW-02 Travailleurs du service social clinique, SW-CHA-03, TI-07</v>
      </c>
    </row>
    <row r="1053" spans="1:3" ht="60" x14ac:dyDescent="0.25">
      <c r="A1053" s="61" t="str">
        <f>'5. Données salariales brutes'!A1053</f>
        <v>PE-05</v>
      </c>
      <c r="B1053" s="130" t="str" cm="1">
        <f t="array" ref="B1053">_xlfn.TEXTJOIN(", ", TRUE, _xlfn._xlws.FILTER('5. Données salariales brutes'!$A$2:$A$1297, ('5. Données salariales brutes'!$C$2:$C$1297 &lt; '5. Données salariales brutes'!D1053) * ('5. Données salariales brutes'!$C$2:$C$1297 &gt;= '5. Données salariales brutes'!C1053) * ('5. Données salariales brutes'!$A$2:$A$1297 &lt;&gt; '5. Données salariales brutes'!A1053), "No matches"))</f>
        <v>AI-04, AI-05, AR-04, AS-07, CO-02, EC-06, ED-EST-06 (EE 10), EG-08, EL-08, FB-6, FO-03, FR-6, FS-02, HP-09, IS-06 , LP-01, MA-05, MT-05, NU-CHN-6, NU-HOS-6, OP-3, PG-06, PM-06 , PM-MCO-02, PR(S)-05, SE-RES-2, SG-SRE-05, SG-SRE-06, SO-FLP-07, SO-MAO-09, TI-07 Marine, TR-04</v>
      </c>
      <c r="C1053" s="129" t="str" cm="1">
        <f t="array" ref="C1053">_xlfn.TEXTJOIN(", ",TRUE,_xlfn._xlws.FILTER('5. Données salariales brutes'!$A$2:$A$1297,('5. Données salariales brutes'!$C$2:$C$1297 &gt;'5. Données salariales brutes'!E1053)*('5. Données salariales brutes'!$C$2:$C$1297 &lt;'5. Données salariales brutes'!C1053),"No matches"))</f>
        <v>AG-03, AO-CAI-01, BI-03, CH-03, CT-EAV-03 , CT-IAU-03, ED-EDS-05, ED-EST-05 (EE 9), ED-EST-05 (EE 10), ED-EST-06 (EE 8), ED-EST-06 (EE 9), EG-07, EL-07, EN-ENG-03, EN-SUR-02, FR-5, GT-07, HP-08, HR-04, IT-03, ND-ADV-2, ND-DIT-3, ND-HME-3, NU-CHN-5, NU-HOS-5, OP-2, PC-03, PG-05, PH-01, PS-3, SG-PAT-04, SO-FLP-06, SO-MAO-08, SR-CPS1, SW-SCW-04, TI-08, TI-06 Marine, TI-07 Sécurité ferroviaire, VM-2</v>
      </c>
    </row>
    <row r="1054" spans="1:3" ht="60" x14ac:dyDescent="0.25">
      <c r="A1054" s="61" t="str">
        <f>'5. Données salariales brutes'!A1054</f>
        <v>PE-06</v>
      </c>
      <c r="B1054" s="130" t="str" cm="1">
        <f t="array" ref="B1054">_xlfn.TEXTJOIN(", ", TRUE, _xlfn._xlws.FILTER('5. Données salariales brutes'!$A$2:$A$1297, ('5. Données salariales brutes'!$C$2:$C$1297 &lt; '5. Données salariales brutes'!D1054) * ('5. Données salariales brutes'!$C$2:$C$1297 &gt;= '5. Données salariales brutes'!C1054) * ('5. Données salariales brutes'!$A$2:$A$1297 &lt;&gt; '5. Données salariales brutes'!A1054), "No matches"))</f>
        <v>AI-07, AO-CAI-02, AO-HPS-01, AR-05, CO-03, CT-EAV-05 , DE-01, DS-4, EC-07, FB-7, FO-04, FS-03, IT-04, MA-06, NU-CHN-7, NU-HOS-7, SE-REM-1, SE-RES-3, SG-PAT-07, SG-SRE-07, SO-INS-01, SO-MAO-10, TI-08 Aviation, TI-08 Marine, VM-4</v>
      </c>
      <c r="C1054" s="129" t="str" cm="1">
        <f t="array" ref="C1054">_xlfn.TEXTJOIN(", ",TRUE,_xlfn._xlws.FILTER('5. Données salariales brutes'!$A$2:$A$1297,('5. Données salariales brutes'!$C$2:$C$1297 &gt;'5. Données salariales brutes'!E1054)*('5. Données salariales brutes'!$C$2:$C$1297 &lt;'5. Données salariales brutes'!C1054),"No matches"))</f>
        <v>AG-04, AI-05, AI-06, AS-08, BI-04, CH-04, CT-FIN-03 , CT-EAV-04 , CT-IAU-04, EG-08, EL-09, EN-ENG-04, EN-SUR-03, FR-6, GT-08, HR-05, LS-05, MA-05, MT-06, ND-ADV-3, ND-DIT-4, ND-HME-4, PC-04, PG-06, PH-02, PM-07, PM-MCO-03, PS-4, SG-PAT-05, SG-SRE-06, SO-MAO-09, SW-SCW-05, TI-07 Aviation, TI-07 Marine, TI-08 Sécurité ferroviaire, TR-05, UT-3, VM-3, WP-06</v>
      </c>
    </row>
    <row r="1055" spans="1:3" ht="285" x14ac:dyDescent="0.25">
      <c r="A1055" s="61" t="str">
        <f>'5. Données salariales brutes'!A1055</f>
        <v>PG-01</v>
      </c>
      <c r="B1055" s="130" t="str" cm="1">
        <f t="array" ref="B1055">_xlfn.TEXTJOIN(", ", TRUE, _xlfn._xlws.FILTER('5. Données salariales brutes'!$A$2:$A$1297, ('5. Données salariales brutes'!$C$2:$C$1297 &lt; '5. Données salariales brutes'!D1055) * ('5. Données salariales brutes'!$C$2:$C$1297 &gt;= '5. Données salariales brutes'!C1055) * ('5. Données salariales brutes'!$A$2:$A$1297 &lt;&gt; '5. Données salariales brutes'!A1055), "No matches"))</f>
        <v>AR-01, AS-02, DA-CON-5, DA-PRO-5, DD-04, EC-01, ED-EST-01 (EE 5),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2), SR-W (Groupe salarial 3), SR-W (Groupe salarial 9) APD-8, TI-03, TR-01</v>
      </c>
      <c r="C1055" s="129" t="str" cm="1">
        <f t="array" ref="C1055">_xlfn.TEXTJOIN(", ",TRUE,_xlfn._xlws.FILTER('5. Données salariales brutes'!$A$2:$A$1297,('5. Données salariales brutes'!$C$2:$C$1297 &gt;'5. Données salariales brutes'!E1055)*('5. Données salariales brutes'!$C$2:$C$1297 &lt;'5. Données salariales brutes'!C1055),"No matches"))</f>
        <v>AS-01, CM-06, CR-05, DA-CON-4, ED-EST-01 (EE 3), ED-EST-01 (EE 4), ED-EST-02 (EE 2) , ED-EST-02 (EE 3) , ED-EST-03 (EE 1), ED-EST-03 Maritimes (EE 7), ED-EST-03 Maritimes (EE 8), ED-EST-04 Maritimes (EE 3),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1056" spans="1:3" ht="315" x14ac:dyDescent="0.25">
      <c r="A1056" s="61" t="str">
        <f>'5. Données salariales brutes'!A1056</f>
        <v>PG-02</v>
      </c>
      <c r="B1056" s="130" t="str" cm="1">
        <f t="array" ref="B1056">_xlfn.TEXTJOIN(", ", TRUE, _xlfn._xlws.FILTER('5. Données salariales brutes'!$A$2:$A$1297, ('5. Données salariales brutes'!$C$2:$C$1297 &lt; '5. Données salariales brutes'!D1056) * ('5. Données salariales brutes'!$C$2:$C$1297 &gt;= '5. Données salariales brutes'!C1056) * ('5. Données salariales brutes'!$A$2:$A$1297 &lt;&gt; '5. Données salariales brutes'!A1056),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 WP-02</v>
      </c>
      <c r="C1056" s="129" t="str" cm="1">
        <f t="array" ref="C1056">_xlfn.TEXTJOIN(", ",TRUE,_xlfn._xlws.FILTER('5. Données salariales brutes'!$A$2:$A$1297,('5. Données salariales brutes'!$C$2:$C$1297 &gt;'5. Données salariales brutes'!E1056)*('5. Données salariales brutes'!$C$2:$C$1297 &lt;'5. Données salariales brutes'!C1056),"No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v>
      </c>
    </row>
    <row r="1057" spans="1:3" ht="300" x14ac:dyDescent="0.25">
      <c r="A1057" s="61" t="str">
        <f>'5. Données salariales brutes'!A1057</f>
        <v>PG-03</v>
      </c>
      <c r="B1057" s="130" t="str" cm="1">
        <f t="array" ref="B1057">_xlfn.TEXTJOIN(", ", TRUE, _xlfn._xlws.FILTER('5. Données salariales brutes'!$A$2:$A$1297, ('5. Données salariales brutes'!$C$2:$C$1297 &lt; '5. Données salariales brutes'!D1057) * ('5. Données salariales brutes'!$C$2:$C$1297 &gt;= '5. Données salariales brutes'!C1057) * ('5. Données salariales brutes'!$A$2:$A$1297 &lt;&gt; '5. Données salariales brutes'!A1057), "No matches"))</f>
        <v>AR-02, CO-01, CT-FIN-01 , CT-EAV-01 , CT-IAU-01 , DA-CON-8, DD-07, ED-EDS-01, ED-EST-03 (EE 7), ED-EST-04 (EE 4), ED-EST-05 (EE 3), ED-EST-06 (EE 1), ED-EST-05 Maritimes (EE 8), ED-EST-05 Maritimes (EE 9), ED-EST-06 Maritimes (EE 7), ED-EST-05 Québec (EE 11),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PE-02, PI-05-CGC, PR(S)-02, SC-7 (utilisation de matériel et métier spécialisés), SE-RES-1, SG-PAT-02, SG-SRE-02, SO-FLP-02, SO-MAO-02, SO-RAD-01, SR-W (Groupe salarial 8), SW-SCW-02, TI-05, UT-1, WP-03</v>
      </c>
      <c r="C1057" s="129" t="str" cm="1">
        <f t="array" ref="C1057">_xlfn.TEXTJOIN(", ",TRUE,_xlfn._xlws.FILTER('5. Données salariales brutes'!$A$2:$A$1297,('5. Données salariales brutes'!$C$2:$C$1297 &gt;'5. Données salariales brutes'!E1057)*('5. Données salariales brutes'!$C$2:$C$1297 &lt;'5. Données salariales brutes'!C1057),"No matches"))</f>
        <v>AG-01, AI-01, AS-04, BI-01, CH-01, CR-07, DA-CON-7, DA-PRO-7, DD-06, DS-2, EC-03, ED-EST-02 (EE 8), ED-EST-02 (EE 9), ED-EST-03 (EE 5), ED-EST-03 (EE 6), ED-EST-04 (EE 3), ED-EST-05 (EE 1), ED-EST-05 (EE 2), ED-EST-04 Maritimes (EE 9), ED-EST-04 Maritimes (EE 10), ED-EST-05 Maritimes (EE 7), ED-EST-06 Maritimes (EE 5), ED-EST-06 Maritimes (EE 6), ED-EST-04 Québec (EE 11), ED-EST-04 Québec (EE 12), ED-EST-05 Québec (EE 9), ED-EST-05 Québec (EE 10), ED-EST-06 Québec (EE 6),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ED-EST-06 Colombie-Britannique (EE 4), ED-LAT-02 (EE 11), ED-LAT-02 (EE 12), ED-LAT-03 (EE 9), ED-LAT-03 (EE 10), ED-LAT-04 (EE 7), ED-LAT-04 (EE 8), EL-03, GL-AIM-13, GL-AIM-14, GL-AMW-13, GL-AMW-14, GL-COI-10, GL-COI-11, GL-EIM-10, GL-EIM-11, GL-GHW-12, GL-INM-14, GL-MAM-12, GL-MAN-12, GL-MAN-13, GL-MDO-13, GL-MDO-14, GL-MOC-12, GL-MOC-13, GL-PCF-10, GL-PCF-11, GL-PIP-10, GL-PIP-11, GL-PRW-12, GL-PRW-13, GL-SMW-9, GL-VHE-10, GL-VHE-11, GL-WOW-12, GL-WOW-13, GS-09, GT-04, HS-PHS-08, IS-03 , LI-9, OM-03, PC-01, PI-04-CGC, PM-04 , PO-IMA-02, PO-LES-TO-02, PO-LES-IM-02, PO-TCO-02, PS-1, RO-03, SC-6 (utilisation de matériel et métier spécialisés), SO-FLP-01, SR-E (Groupe salarial 3 MDO-4), SR-E (APA), SR-E (APB), SR-W (Groupe salarial 6), SR-W (Groupe salarial 7), SW-SCW-01</v>
      </c>
    </row>
    <row r="1058" spans="1:3" ht="180" x14ac:dyDescent="0.25">
      <c r="A1058" s="61" t="str">
        <f>'5. Données salariales brutes'!A1058</f>
        <v>PG-04</v>
      </c>
      <c r="B1058" s="130" t="str" cm="1">
        <f t="array" ref="B1058">_xlfn.TEXTJOIN(", ", TRUE, _xlfn._xlws.FILTER('5. Données salariales brutes'!$A$2:$A$1297, ('5. Données salariales brutes'!$C$2:$C$1297 &lt; '5. Données salariales brutes'!D1058) * ('5. Données salariales brutes'!$C$2:$C$1297 &gt;= '5. Données salariales brutes'!C1058) * ('5. Données salariales brutes'!$A$2:$A$1297 &lt;&gt; '5. Données salariales brutes'!A1058), "No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HP-07, LS-03, ND-DIT-2, ND-HME-2, NU-CHN-2, NU-CHN-3, NU-HOS-2, NU-HOS-3, PI-07-CGC, SG-PAT-03, SO-FLP-04, SO-MAO-05, SR-E (Groupe salarial 10), SR-E (Groupe salarial 11), SR-E (Groupe salarial 12), SR-W (Groupe salarial 12), SW-SCW-02 Travailleurs du service social clinique, SW-CHA-03, TI-07</v>
      </c>
      <c r="C1058" s="129" t="str" cm="1">
        <f t="array" ref="C1058">_xlfn.TEXTJOIN(", ",TRUE,_xlfn._xlws.FILTER('5. Données salariales brutes'!$A$2:$A$1297,('5. Données salariales brutes'!$C$2:$C$1297 &gt;'5. Données salariales brutes'!E1058)*('5. Données salariales brutes'!$C$2:$C$1297 &lt;'5. Données salariales brutes'!C1058),"No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HS-PHS-10, IS-04 , IT-02, LP-00, ND-ADV-1, ND-DIT-1, ND-HME-1, OM-04, PC-02, PE-03, PI-06-CGC, PM-05 , PM-MCO-01, PO-LES-TO-04, PO-TCO-04, PS-2, PR(S)-03, RO-05, SG-SRE-03, SO-FLP-03, SO-MAO-04, SO-RAD-03, SR-E (Groupe salarial 6), SR-E (Groupe salarial 7), SR-E (Groupe salarial 8), SR-E (Groupe salarial 9), SW-SCW-03, SW-SCW-01 Travailleurs du service social clinique, TI-06, TI-05 Marine, VM-1, WP-04</v>
      </c>
    </row>
    <row r="1059" spans="1:3" ht="60" x14ac:dyDescent="0.25">
      <c r="A1059" s="61" t="str">
        <f>'5. Données salariales brutes'!A1059</f>
        <v>PG-05</v>
      </c>
      <c r="B1059" s="130" t="str" cm="1">
        <f t="array" ref="B1059">_xlfn.TEXTJOIN(", ", TRUE, _xlfn._xlws.FILTER('5. Données salariales brutes'!$A$2:$A$1297, ('5. Données salariales brutes'!$C$2:$C$1297 &lt; '5. Données salariales brutes'!D1059) * ('5. Données salariales brutes'!$C$2:$C$1297 &gt;= '5. Données salariales brutes'!C1059) * ('5. Données salariales brutes'!$A$2:$A$1297 &lt;&gt; '5. Données salariales brutes'!A1059), "No matches"))</f>
        <v>AI-04, AO-CAI-01, AR-04, AS-07, CO-02, ED-EDS-05, ED-EST-05 (EE 10), ED-EST-06 (EE 9), ED-EST-06 (EE 10), EL-08, EN-ENG-03, FB-6, FR-5, FS-02, HP-09, IS-06 , IT-03, LP-01, MT-05, NU-CHN-5, NU-HOS-5, OP-3, PE-05, PM-06 , PM-MCO-02, PS-3, PR(S)-05, SG-PAT-04, SG-SRE-05, SO-FLP-07, SO-MAO-08, SR-CPS1, TI-08, TI-07 Sécurité ferroviaire, TR-04</v>
      </c>
      <c r="C1059" s="129" t="str" cm="1">
        <f t="array" ref="C1059">_xlfn.TEXTJOIN(", ",TRUE,_xlfn._xlws.FILTER('5. Données salariales brutes'!$A$2:$A$1297,('5. Données salariales brutes'!$C$2:$C$1297 &gt;'5. Données salariales brutes'!E1059)*('5. Données salariales brutes'!$C$2:$C$1297 &lt;'5. Données salariales brutes'!C1059),"No matches"))</f>
        <v>AG-03, AS-06, BI-03, CH-03, CT-EAV-03 , CT-IAU-03, EC-05, ED-EDS-04, ED-EST-05 (EE 8), ED-EST-05 (EE 9), ED-EST-06 (EE 7), ED-EST-06 (EE 8), EG-07, EL-07, EN-SUR-02, FB-5, FO-02, FR-4, GT-07, HP-08, HR-04, IS-05 , LS-04, MA-04, MT-04, ND-ADV-2, ND-DIT-3, ND-HME-3, NU-CHN-4, NU-HOS-4, OM-05, OP-2, PC-03, PH-01, RO-06, SG-SRE-04, SO-FLP-06, SO-MAO-07, SW-SCW-04, TI-06 Aviation, TI-06 Marine, VM-2, WP-05</v>
      </c>
    </row>
    <row r="1060" spans="1:3" ht="45" x14ac:dyDescent="0.25">
      <c r="A1060" s="61" t="str">
        <f>'5. Données salariales brutes'!A1060</f>
        <v>PG-06</v>
      </c>
      <c r="B1060" s="130" t="str" cm="1">
        <f t="array" ref="B1060">_xlfn.TEXTJOIN(", ", TRUE, _xlfn._xlws.FILTER('5. Données salariales brutes'!$A$2:$A$1297, ('5. Données salariales brutes'!$C$2:$C$1297 &lt; '5. Données salariales brutes'!D1060) * ('5. Données salariales brutes'!$C$2:$C$1297 &gt;= '5. Données salariales brutes'!C1060) * ('5. Données salariales brutes'!$A$2:$A$1297 &lt;&gt; '5. Données salariales brutes'!A1060), "No matches"))</f>
        <v>AG-04, AI-06, AS-08, BI-04, CH-04, CT-FIN-03 , CT-EAV-04 , CT-IAU-04, DE-01, EL-09, EN-ENG-04, EN-SUR-03, GT-08, HR-05, LS-05, MT-06, ND-ADV-3, ND-DIT-4, ND-HME-4, PC-04, PE-06, PH-02, PM-07, PM-MCO-03, PS-4, SG-PAT-05, SW-SCW-05, TI-07 Aviation, TI-08 Sécurité ferroviaire, TR-05, UT-3, VM-3, WP-06</v>
      </c>
      <c r="C1060" s="129" t="str" cm="1">
        <f t="array" ref="C1060">_xlfn.TEXTJOIN(", ",TRUE,_xlfn._xlws.FILTER('5. Données salariales brutes'!$A$2:$A$1297,('5. Données salariales brutes'!$C$2:$C$1297 &gt;'5. Données salariales brutes'!E1060)*('5. Données salariales brutes'!$C$2:$C$1297 &lt;'5. Données salariales brutes'!C1060),"No matches"))</f>
        <v>AI-04, AI-05, AO-CAI-01, AR-04, AS-07, CO-02, EC-06, ED-EDS-05, ED-EST-06 (EE 10), EG-08, EL-08, FB-6, FO-03, FR-6, FS-02, HP-09, IS-06 , IT-03, LP-01, MA-05, MT-05, NU-CHN-6, NU-HOS-6, OP-3, PE-05, PM-06 , PM-MCO-02, PR(S)-05, SE-RES-2, SG-SRE-05, SG-SRE-06, SO-FLP-07, SO-MAO-09, TI-07 Marine, TR-04</v>
      </c>
    </row>
    <row r="1061" spans="1:3" ht="60" x14ac:dyDescent="0.25">
      <c r="A1061" s="61" t="str">
        <f>'5. Données salariales brutes'!A1061</f>
        <v>PH-01</v>
      </c>
      <c r="B1061" s="130" t="str" cm="1">
        <f t="array" ref="B1061">_xlfn.TEXTJOIN(", ", TRUE, _xlfn._xlws.FILTER('5. Données salariales brutes'!$A$2:$A$1297, ('5. Données salariales brutes'!$C$2:$C$1297 &lt; '5. Données salariales brutes'!D1061) * ('5. Données salariales brutes'!$C$2:$C$1297 &gt;= '5. Données salariales brutes'!C1061) * ('5. Données salariales brutes'!$A$2:$A$1297 &lt;&gt; '5. Données salariales brutes'!A1061), "No matches"))</f>
        <v>AO-CAI-01, AR-04, CO-02, ED-EDS-05, ED-EST-05 (EE 10), ED-EST-06 (EE 9), EN-ENG-03, EN-SUR-02, FR-5, GT-07, IT-03, MT-05, ND-HME-3, NU-CHN-5, NU-HOS-5, OP-3, PE-05, PG-05, PS-3, PR(S)-05, SG-PAT-04, SG-SRE-05, SO-FLP-06, SO-MAO-08, SR-CPS1, SW-SCW-04, TI-08, TI-07 Sécurité ferroviaire, TR-04, VM-2</v>
      </c>
      <c r="C1061" s="129" t="str" cm="1">
        <f t="array" ref="C1061">_xlfn.TEXTJOIN(", ",TRUE,_xlfn._xlws.FILTER('5. Données salariales brutes'!$A$2:$A$1297,('5. Données salariales brutes'!$C$2:$C$1297 &gt;'5. Données salariales brutes'!E1061)*('5. Données salariales brutes'!$C$2:$C$1297 &lt;'5. Données salariales brutes'!C1061),"No matches"))</f>
        <v>AG-03, AI-03, AS-06, BI-03, CH-03, CT-EAV-03 , CT-IAU-03, EC-05, ED-EDS-04, ED-EST-04 (EE 10), ED-EST-05 (EE 8), ED-EST-05 (EE 9), ED-EST-06 (EE 7), ED-EST-06 (EE 8), EG-07, EL-07, FB-5, FO-02, FR-4, HP-08, HR-04, IS-05 , LS-04, MA-04, MT-04, ND-ADV-2, ND-DIT-3, NU-CHN-4, NU-HOS-4, OM-05, OP-2, PC-03, RO-06, SG-SRE-04, SO-FLP-05, SO-MAO-07, TI-06 Aviation, TI-06 Marine, TI-06 Sécurité ferroviaire, TR-03, UT-2, WP-05</v>
      </c>
    </row>
    <row r="1062" spans="1:3" ht="60" x14ac:dyDescent="0.25">
      <c r="A1062" s="61" t="str">
        <f>'5. Données salariales brutes'!A1062</f>
        <v>PH-02</v>
      </c>
      <c r="B1062" s="130" t="str" cm="1">
        <f t="array" ref="B1062">_xlfn.TEXTJOIN(", ", TRUE, _xlfn._xlws.FILTER('5. Données salariales brutes'!$A$2:$A$1297, ('5. Données salariales brutes'!$C$2:$C$1297 &lt; '5. Données salariales brutes'!D1062) * ('5. Données salariales brutes'!$C$2:$C$1297 &gt;= '5. Données salariales brutes'!C1062) * ('5. Données salariales brutes'!$A$2:$A$1297 &lt;&gt; '5. Données salariales brutes'!A1062), "No matches"))</f>
        <v>AG-04, AI-06, AI-07, AO-CAI-02, AR-05, AS-08, BI-04, CH-04, CO-03, DE-01, EL-09, EN-ENG-04, FB-7, FO-04, GT-08, HR-05, LS-05, MT-06, ND-ADV-3, ND-HME-4, PC-04, PE-06, PM-07, PM-MCO-03, PS-4, SG-PAT-05, TI-08 Sécurité ferroviaire, TR-05, UT-3, WP-06</v>
      </c>
      <c r="C1062" s="129" t="str" cm="1">
        <f t="array" ref="C1062">_xlfn.TEXTJOIN(", ",TRUE,_xlfn._xlws.FILTER('5. Données salariales brutes'!$A$2:$A$1297,('5. Données salariales brutes'!$C$2:$C$1297 &gt;'5. Données salariales brutes'!E1062)*('5. Données salariales brutes'!$C$2:$C$1297 &lt;'5. Données salariales brutes'!C1062),"No matches"))</f>
        <v>AI-04, AI-05, AS-07, CO-02, CT-FIN-03 , CT-EAV-04 , CT-IAU-04, EC-06, ED-EST-06 (EE 10), EG-08, EL-08, EN-SUR-03, FB-6, FO-03, FR-6, FS-02, HP-09, IS-06 , LP-01, MA-05, ND-DIT-4, NU-CHN-6, NU-HOS-6, OP-3, PG-06, PM-06 , PM-MCO-02, SE-RES-2, SG-SRE-05, SG-SRE-06, SO-FLP-07, SO-MAO-09, SW-SCW-05, TI-07 Aviation, TI-07 Marine, VM-3</v>
      </c>
    </row>
    <row r="1063" spans="1:3" ht="45" x14ac:dyDescent="0.25">
      <c r="A1063" s="61" t="str">
        <f>'5. Données salariales brutes'!A1063</f>
        <v>PH-03</v>
      </c>
      <c r="B1063" s="130" t="str" cm="1">
        <f t="array" ref="B1063">_xlfn.TEXTJOIN(", ", TRUE, _xlfn._xlws.FILTER('5. Données salariales brutes'!$A$2:$A$1297, ('5. Données salariales brutes'!$C$2:$C$1297 &lt; '5. Données salariales brutes'!D1063) * ('5. Données salariales brutes'!$C$2:$C$1297 &gt;= '5. Données salariales brutes'!C1063) * ('5. Données salariales brutes'!$A$2:$A$1297 &lt;&gt; '5. Données salariales brutes'!A1063), "No matches"))</f>
        <v>AC-01, AG-05, AO-CAI-03, AO-HPS-02, AR-06, BI-05, CH-05, CO-04, CT-FIN-04 , DE-02, EN-SUR-04, FB-8, MT-07, NU-CHN-8, NU-HOS-8, PC-05, PS-5, SG-PAT-06, SG-SRE-08, SO-INS-02</v>
      </c>
      <c r="C1063" s="129" t="str" cm="1">
        <f t="array" ref="C1063">_xlfn.TEXTJOIN(", ",TRUE,_xlfn._xlws.FILTER('5. Données salariales brutes'!$A$2:$A$1297,('5. Données salariales brutes'!$C$2:$C$1297 &gt;'5. Données salariales brutes'!E1063)*('5. Données salariales brutes'!$C$2:$C$1297 &lt;'5. Données salariales brutes'!C1063),"No matches"))</f>
        <v>AI-07, AO-CAI-02, AO-HPS-01, AR-05, CO-03, CT-EAV-05 , DE-01, DS-4, EC-07, FB-7, FO-04, FS-03, IT-04, MA-06, NU-CHN-7, NU-HOS-7, PE-06, SE-REM-1, SE-RES-3, SG-PAT-07, SG-SRE-07, SO-INS-01, SO-MAO-10, TI-08 Aviation, TI-08 Marine, VM-4</v>
      </c>
    </row>
    <row r="1064" spans="1:3" ht="270" x14ac:dyDescent="0.25">
      <c r="A1064" s="61" t="str">
        <f>'5. Données salariales brutes'!A1064</f>
        <v>PI-01-CGC</v>
      </c>
      <c r="B1064" s="130" t="str" cm="1">
        <f t="array" ref="B1064">_xlfn.TEXTJOIN(", ", TRUE, _xlfn._xlws.FILTER('5. Données salariales brutes'!$A$2:$A$1297, ('5. Données salariales brutes'!$C$2:$C$1297 &lt; '5. Données salariales brutes'!D1064) * ('5. Données salariales brutes'!$C$2:$C$1297 &gt;= '5. Données salariales brutes'!C1064) * ('5. Données salariales brutes'!$A$2:$A$1297 &lt;&gt; '5. Données salariales brutes'!A1064), "No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5), ED-EST-04 Québec (EE 6), ED-EST-05 Québec (EE 4), ED-EST-06 Québec (EE 2), ED-EST-02 Ontario (EE 6), ED-EST-02 Ontario (EE 7), ED-EST-03 Ontario (EE 5), ED-EST-04 Ontario (EE 2), ED-EST-04 Ontario (EE 3), ED-EST-05 Ontario (EE 2), ED-EST-03 Manitoba (EE 6), ED-EST-03 Manitoba (EE 7), ED-EST-04 Manitoba (EE 1), ED-EST-02 Saskatchewan (EE 9), ED-EST-03 Saskatchewan (EE 7), ED-EST-04 Saskatchewan (EE 2), ED-EST-02 Alberta (EE 8), ED-EST-03 Alberta (EE 5), ED-EST-04 Alberta (EE 2), ED-EST-05 Alberta (EE 1), ED-EST-02 Colombie-Britannique (EE 7), ED-EST-02 Colombie-Britannique (EE 8), ED-EST-03 Colombie-Britannique (EE 4), ED-EST-04 Colombie-Britannique (EE 2), ED-EST-04 Colombie-Britannique (EE 3), ED-EST-05 Colombie-Britannique (EE 1), ED-LAT-01 (EE 8), ED-LAT-02 (EE 4), ED-LAT-02 (EE 5), ED-LAT-03 (EE 3), ED-LAT-03 (EE 4), ED-LAT-04 (EE 2), GL-AIM-00, GL-AMW-8, GL-ELE -9, GL-ELE -10, GL-GHW-5, GL-INM-00, GL-INM-9, GL-MAM-00, GL-MAM-6, GL-MAM-7, GL-MAN-6, GL-MAN-7, GL-MDO-8, GL-MOC-7, GL-MST-9, GL-MST-10, GL-PCF-00, GL-PRW-6, GL-PRW-7, GL-WOW-00, GS-05, GS-06, IS-01 , LI-6,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c r="C1064" s="129" t="str" cm="1">
        <f t="array" ref="C1064">_xlfn.TEXTJOIN(", ",TRUE,_xlfn._xlws.FILTER('5. Données salariales brutes'!$A$2:$A$1297,('5. Données salariales brutes'!$C$2:$C$1297 &gt;'5. Données salariales brutes'!E1064)*('5. Données salariales brutes'!$C$2:$C$1297 &lt;'5. Données salariales brutes'!C1064),"No matches"))</f>
        <v>CR-05, DD-03, ED-EST-01 (EE 3), ED-EST-02 (EE 2) , ED-EST-02 Maritimes (EE 9), ED-EST-03 Maritimes (EE 7), ED-EST-04 Maritimes (EE 3), ED-EST-05 Maritimes (EE 1), ED-EST-01 Québec (EE 8), ED-EST-02 Québec (EE 7), ED-EST-03 Québec (EE 5),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GL-MAN-4, GL-MAN-5, GL-MDO-6, GL-MDO-7, GL-MOC-5, GL-MOC-6, GL-MST-00,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1065" spans="1:3" ht="300" x14ac:dyDescent="0.25">
      <c r="A1065" s="61" t="str">
        <f>'5. Données salariales brutes'!A1065</f>
        <v>PI-02-CGC</v>
      </c>
      <c r="B1065" s="130" t="str" cm="1">
        <f t="array" ref="B1065">_xlfn.TEXTJOIN(", ", TRUE, _xlfn._xlws.FILTER('5. Données salariales brutes'!$A$2:$A$1297, ('5. Données salariales brutes'!$C$2:$C$1297 &lt; '5. Données salariales brutes'!D1065) * ('5. Données salariales brutes'!$C$2:$C$1297 &gt;= '5. Données salariales brutes'!C1065) * ('5. Données salariales brutes'!$A$2:$A$1297 &lt;&gt; '5. Données salariales brutes'!A1065), "No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GL-ELE -11, GL-ELE -12, GL-GHW-7, GL-INM-10, GL-INM-11, GL-MAM-8, GL-MAN-8, GL-MDO-9,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TI-03, TR-01</v>
      </c>
      <c r="C1065" s="129" t="str" cm="1">
        <f t="array" ref="C1065">_xlfn.TEXTJOIN(", ",TRUE,_xlfn._xlws.FILTER('5. Données salariales brutes'!$A$2:$A$1297,('5. Données salariales brutes'!$C$2:$C$1297 &gt;'5. Données salariales brutes'!E1065)*('5. Données salariales brutes'!$C$2:$C$1297 &lt;'5. Données salariales brutes'!C1065),"No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6),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GL-MAN-6, GL-MAN-7, GL-MDO-8, GL-MOC-7, GL-MOC-8, GL-MST-9, GL-MST-10, GL-PCF-00, GL-PRW-6, GL-PRW-7, GL-WOW-00, GS-05, GS-06, IS-01 , MA-01, PG-01,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1066" spans="1:3" ht="315" x14ac:dyDescent="0.25">
      <c r="A1066" s="61" t="str">
        <f>'5. Données salariales brutes'!A1066</f>
        <v>PI-03-CGC</v>
      </c>
      <c r="B1066" s="130" t="str" cm="1">
        <f t="array" ref="B1066">_xlfn.TEXTJOIN(", ", TRUE, _xlfn._xlws.FILTER('5. Données salariales brutes'!$A$2:$A$1297, ('5. Données salariales brutes'!$C$2:$C$1297 &lt; '5. Données salariales brutes'!D1066) * ('5. Données salariales brutes'!$C$2:$C$1297 &gt;= '5. Données salariales brutes'!C1066) * ('5. Données salariales brutes'!$A$2:$A$1297 &lt;&gt; '5. Données salariales brutes'!A1066), "No matches"))</f>
        <v>AS-03, DA-PRO-6,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TI-04, WP-02</v>
      </c>
      <c r="C1066" s="129" t="str" cm="1">
        <f t="array" ref="C1066">_xlfn.TEXTJOIN(", ",TRUE,_xlfn._xlws.FILTER('5. Données salariales brutes'!$A$2:$A$1297,('5. Données salariales brutes'!$C$2:$C$1297 &gt;'5. Données salariales brutes'!E1066)*('5. Données salariales brutes'!$C$2:$C$1297 &lt;'5. Données salariales brutes'!C1066),"No matches"))</f>
        <v>AS-02, CM-07, CO-DEV/PER, CR-06, DA-CON-6, DD-05, ED-EST-01 (EE 6), ED-EST-02 (EE 5) ,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3), ED-EST-04 Saskatchewan (EE 4), ED-EST-05 Saskatchewan (EE 2), ED-EST-06 Saskatchewan (EE 1),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1067" spans="1:3" ht="300" x14ac:dyDescent="0.25">
      <c r="A1067" s="61" t="str">
        <f>'5. Données salariales brutes'!A1067</f>
        <v>PI-04-CGC</v>
      </c>
      <c r="B1067" s="130" t="str" cm="1">
        <f t="array" ref="B1067">_xlfn.TEXTJOIN(", ", TRUE, _xlfn._xlws.FILTER('5. Données salariales brutes'!$A$2:$A$1297, ('5. Données salariales brutes'!$C$2:$C$1297 &lt; '5. Données salariales brutes'!D1067) * ('5. Données salariales brutes'!$C$2:$C$1297 &gt;= '5. Données salariales brutes'!C1067) * ('5. Données salariales brutes'!$A$2:$A$1297 &lt;&gt; '5. Données salariales brutes'!A1067), "No matches"))</f>
        <v>AI-01, AS-04, DA-CON-7, DA-PRO-7, DS-2, EC-03, ED-EST-02 (EE 8), ED-EST-02 (EE 9), ED-EST-03 (EE 6), ED-EST-04 (EE 3), ED-EST-04 (EE 4), ED-EST-05 (EE 2), ED-EST-06 (EE 1), ED-EST-04 Maritimes (EE 10), ED-EST-05 Maritimes (EE 7), ED-EST-05 Maritimes (EE 8), ED-EST-06 Maritimes (EE 6),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GL-WOW-12, GL-WOW-13, GS-09, GS-10, HP-04, HS-HDO-09, HS-PHS-08, IS-03 , IT-01, LS-01, OM-03, PC-01, PE-02, PG-03, PM-04 , PO-IMA-02, PO-LES-TO-02, PO-LES-IM-02, PO-TCO-02, PR(S)-02, RO-03, SC-7 (utilisation de matériel et métier spécialisés), SG-SRE-02, SO-FLP-01, SR-E (APA), SR-E (APB), SR-W (Groupe salarial 7), SW-SCW-02, TI-05, WP-03</v>
      </c>
      <c r="C1067" s="129" t="str" cm="1">
        <f t="array" ref="C1067">_xlfn.TEXTJOIN(", ",TRUE,_xlfn._xlws.FILTER('5. Données salariales brutes'!$A$2:$A$1297,('5. Données salariales brutes'!$C$2:$C$1297 &gt;'5. Données salariales brutes'!E1067)*('5. Données salariales brutes'!$C$2:$C$1297 &lt;'5. Données salariales brutes'!C1067),"No matches"))</f>
        <v>AG-01, BI-01, CH-01, CR-07, DD-06, EC-02, ED-EST-01 (EE 8), ED-EST-02 (EE 7) , ED-EST-03 (EE 4), ED-EST-03 (EE 5), ED-EST-04 (EE 2), ED-EST-05 (EE 1), ED-EST-04 Maritimes (EE 8),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ED-EST-05 Saskatchewan (EE 5),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GL-MAM-10, GL-MAM-11, GL-MAN-11, GL-MAN-12, GL-MDO-12, GL-MDO-13, GL-MOC-11, GL-MOC-12, GL-MST-14, GL-PCF-9, GL-PCF-10, GL-PIP-9, GL-PIP-10, GL-PRW-11, GL-SMW-8, GL-VHE-9, GL-WOW-11, GT-04, HR-01, HS-HDO-08, LI-9, MA-02, PS-1, SC-5 (utilisation de matériel et métier spécialisés), SC-6 (utilisation de matériel et métier spécialisés), SO-MAO-01, SR-E (Groupe salarial 2 ELE-2), SR-E (Groupe salarial 3 MDO-4), SR-W (Groupe salarial 4), SR-W (Groupe salarial 5), SR-W (Groupe salarial 6), SW-SCW-01, SW-CHA-01</v>
      </c>
    </row>
    <row r="1068" spans="1:3" ht="270" x14ac:dyDescent="0.25">
      <c r="A1068" s="61" t="str">
        <f>'5. Données salariales brutes'!A1068</f>
        <v>PI-05-CGC</v>
      </c>
      <c r="B1068" s="130" t="str" cm="1">
        <f t="array" ref="B1068">_xlfn.TEXTJOIN(", ", TRUE, _xlfn._xlws.FILTER('5. Données salariales brutes'!$A$2:$A$1297, ('5. Données salariales brutes'!$C$2:$C$1297 &lt; '5. Données salariales brutes'!D1068) * ('5. Données salariales brutes'!$C$2:$C$1297 &gt;= '5. Données salariales brutes'!C1068) * ('5. Données salariales brutes'!$A$2:$A$1297 &lt;&gt; '5. Données salariales brutes'!A1068), "No matches"))</f>
        <v>CX-1, DD-08, EC-04, ED-EST-03 (EE 8), ED-EST-03 (EE 9), ED-EST-04 (EE 5), ED-EST-04 (EE 6), ED-EST-05 (EE 4), ED-EST-06 (EE 2), ED-EST-06 (EE 3),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ED-EST-04 Colombie-Britannique (EE 10), ED-EST-05 Colombie-Britannique (EE 8), ED-EST-06 Colombie-Britannique (EE 7), ED-LAT-03 (EE 13), ED-LAT-04 (EE 11), ED-LAT-04 (EE 12), EG-05, FR-1, GL-COI-14, GL-EIM-13, GL-EIM-14, GL-PCF-13, GL-PCF-14, GL-PIP-14, GL-SMW-12, GL-SMW-13, GL-VHE-13, GL-VHE-14, GS-12, GT-05, HP-05, HS-HDO-10, HS-PHS-09, HS-PHS-10, MA-03, PO-IMA-03, PO-LES-TO-03, PO-LES-IM-03, PO-TCO-03, RO-04, SO-MAO-03, SO-RAD-02, SR-E (Groupe salarial 4 MDO-5), SR-E (Groupe salarial 5), SR-W (Groupe salarial 11), SW-CHA-02, TI-05 Aviation, TR-02</v>
      </c>
      <c r="C1068" s="129" t="str" cm="1">
        <f t="array" ref="C1068">_xlfn.TEXTJOIN(", ",TRUE,_xlfn._xlws.FILTER('5. Données salariales brutes'!$A$2:$A$1297,('5. Données salariales brutes'!$C$2:$C$1297 &gt;'5. Données salariales brutes'!E1068)*('5. Données salariales brutes'!$C$2:$C$1297 &lt;'5. Données salariales brutes'!C1068),"No matches"))</f>
        <v>AI-01, AR-02, CO-01, CT-FIN-01 , CT-EAV-01 , CT-IAU-01 , DA-CON-8, DA-PRO-7, DD-07, ED-EDS-01, ED-EST-02 (EE 9), ED-EST-03 (EE 7), ED-EST-04 (EE 4), ED-EST-05 (EE 2), ED-EST-05 (EE 3), ED-EST-06 (EE 1), ED-EST-05 Maritimes (EE 8), ED-EST-05 Maritimes (EE 9), ED-EST-06 Maritimes (EE 7), ED-EST-05 Québec (EE 10), ED-EST-05 Québec (EE 11), ED-EST-06 Québec (EE 8), ED-EST-06 Québec (EE 9), ED-EST-04 Ontario (EE 8),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GL-PCF-12, GL-PIP-12, GL-PIP-13, GL-PRW-13, GL-PRW-14, GL-SMW-10, GL-SMW-11, GL-VHE-11, GL-VHE-12, GL-WOW-13, GL-WOW-14, GS-10, GS-11, HP-04, HR-02, HS-HDO-09, IT-01, LS-01, LS-02, MT-02, NU-CHN-1, NU-HOS-1, OM-03, PE-02, PG-03, PR(S)-02, SC-7 (utilisation de matériel et métier spécialisés), SE-RES-1, SG-PAT-02, SG-SRE-02, SO-FLP-02, SO-MAO-02, SO-RAD-01, SR-W (Groupe salarial 8), SW-SCW-02, TI-05, UT-1, WP-03</v>
      </c>
    </row>
    <row r="1069" spans="1:3" ht="195" x14ac:dyDescent="0.25">
      <c r="A1069" s="61" t="str">
        <f>'5. Données salariales brutes'!A1069</f>
        <v>PI-06-CGC</v>
      </c>
      <c r="B1069" s="130" t="str" cm="1">
        <f t="array" ref="B1069">_xlfn.TEXTJOIN(", ", TRUE, _xlfn._xlws.FILTER('5. Données salariales brutes'!$A$2:$A$1297, ('5. Données salariales brutes'!$C$2:$C$1297 &lt; '5. Données salariales brutes'!D1069) * ('5. Données salariales brutes'!$C$2:$C$1297 &gt;= '5. Données salariales brutes'!C1069) * ('5. Données salariales brutes'!$A$2:$A$1297 &lt;&gt; '5. Données salariales brutes'!A1069), "No matches"))</f>
        <v>AS-05, CT-EAV-02 , CT-IAU-02, DS-3, ED-EDS-03, ED-EST-04 (EE 8), ED-EST-05 (EE 6), ED-EST-06 (EE 4),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FR-2,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1069" s="129" t="str" cm="1">
        <f t="array" ref="C1069">_xlfn.TEXTJOIN(", ",TRUE,_xlfn._xlws.FILTER('5. Données salariales brutes'!$A$2:$A$1297,('5. Données salariales brutes'!$C$2:$C$1297 &gt;'5. Données salariales brutes'!E1069)*('5. Données salariales brutes'!$C$2:$C$1297 &lt;'5. Données salariales brutes'!C1069),"No matches"))</f>
        <v>AG-02, AI-02, BI-02, CH-02, CX-1, CX-2, DD-09, EC-04,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 TR-02</v>
      </c>
    </row>
    <row r="1070" spans="1:3" ht="120" x14ac:dyDescent="0.25">
      <c r="A1070" s="61" t="str">
        <f>'5. Données salariales brutes'!A1070</f>
        <v>PI-07-CGC</v>
      </c>
      <c r="B1070" s="130" t="str" cm="1">
        <f t="array" ref="B1070">_xlfn.TEXTJOIN(", ", TRUE, _xlfn._xlws.FILTER('5. Données salariales brutes'!$A$2:$A$1297, ('5. Données salariales brutes'!$C$2:$C$1297 &lt; '5. Données salariales brutes'!D1070) * ('5. Données salariales brutes'!$C$2:$C$1297 &gt;= '5. Données salariales brutes'!C1070) * ('5. Données salariales brutes'!$A$2:$A$1297 &lt;&gt; '5. Données salariales brutes'!A1070), "No matches"))</f>
        <v>AI-03, AS-06, EC-05, ED-EDS-04, ED-EST-04 (EE 10), ED-EST-05 (EE 8), ED-EST-06 (EE 7), ED-EST-06 Colombie-Britannique (EE 11), FB-5, FO-02, FR-4, IS-05 , LS-04, MA-04, MT-03, MT-04, ND-DIT-3, NU-CHN-4, NU-HOS-4, OM-05, OP-1, PE-04, PR(S)-04, RO-06, SG-SRE-04, SO-FLP-05, SO-MAO-06, SO-MAO-07, SW-SCW-03 Travailleurs du service social clinique, TI-06 Aviation, TI-06 Sécurité ferroviaire, TR-03, UT-2, WP-05</v>
      </c>
      <c r="C1070" s="129" t="str" cm="1">
        <f t="array" ref="C1070">_xlfn.TEXTJOIN(", ",TRUE,_xlfn._xlws.FILTER('5. Données salariales brutes'!$A$2:$A$1297,('5. Données salariales brutes'!$C$2:$C$1297 &gt;'5. Données salariales brutes'!E1070)*('5. Données salariales brutes'!$C$2:$C$1297 &lt;'5. Données salariales brutes'!C1070),"No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HP-07, LS-03, ND-DIT-2, ND-HME-2, NU-CHN-2, NU-CHN-3, NU-HOS-2, NU-HOS-3, PG-04, SG-PAT-03, SG-SRE-03, SO-FLP-04, SO-MAO-05, SR-E (Groupe salarial 10), SR-E (Groupe salarial 11), SR-E (Groupe salarial 12), SR-W (Groupe salarial 12), SW-SCW-02 Travailleurs du service social clinique, SW-CHA-03, TI-07</v>
      </c>
    </row>
    <row r="1071" spans="1:3" ht="270" x14ac:dyDescent="0.25">
      <c r="A1071" s="61" t="str">
        <f>'5. Données salariales brutes'!A1071</f>
        <v xml:space="preserve">PM-01 </v>
      </c>
      <c r="B1071" s="130" t="str" cm="1">
        <f t="array" ref="B1071">_xlfn.TEXTJOIN(", ", TRUE, _xlfn._xlws.FILTER('5. Données salariales brutes'!$A$2:$A$1297, ('5. Données salariales brutes'!$C$2:$C$1297 &lt; '5. Données salariales brutes'!D1071) * ('5. Données salariales brutes'!$C$2:$C$1297 &gt;= '5. Données salariales brutes'!C1071) * ('5. Données salariales brutes'!$A$2:$A$1297 &lt;&gt; '5. Données salariales brutes'!A1071), "No matches"))</f>
        <v>AR-01, AS-01, CM-06, DA-CON-5, DA-PRO-5, DD-04, EC-01, ED-EST-01 (EE 4), ED-EST-01 (EE 5), ED-EST-02 (EE 3) , ED-EST-03 (EE 1), ED-EST-03 Maritimes (EE 9), ED-EST-04 Maritimes (EE 4),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4), ED-LAT-04 (EE 2), GL-AMW-8, GL-ELE -10, GL-GHW-5, GL-GHW-6, GL-INM-9, GL-MAM-00, GL-MAM-6, GL-MAM-7, GL-MAN-7, GL-MDO-8, GL-MDO-9, GL-MOC-7, GL-MOC-8, GL-MST-10, GL-PCF-00, GL-PRW-7, GL-WOW-00, GS-05, GS-06, IS-01 , MA-01, PG-01, PI-02-CGC, PY-06,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c r="C1071" s="129" t="str" cm="1">
        <f t="array" ref="C1071">_xlfn.TEXTJOIN(", ",TRUE,_xlfn._xlws.FILTER('5. Données salariales brutes'!$A$2:$A$1297,('5. Données salariales brutes'!$C$2:$C$1297 &gt;'5. Données salariales brutes'!E1071)*('5. Données salariales brutes'!$C$2:$C$1297 &lt;'5. Données salariales brutes'!C1071),"No matches"))</f>
        <v>CR-05, DA-CON-4, ED-EST-01 (EE 3), ED-EST-02 (EE 2) , ED-EST-03 Maritimes (EE 7), ED-EST-03 Maritimes (EE 8), ED-EST-04 Maritimes (EE 3), ED-EST-05 Maritimes (EE 1), ED-EST-01 Québec (EE 8), ED-EST-02 Québec (EE 7), ED-EST-02 Québec (EE 8), ED-EST-03 Québec (EE 6), ED-EST-04 Québec (EE 4), ED-EST-04 Québec (EE 5), ED-EST-05 Québec (EE 2),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LI-6, OM-01, PI-01-CGC, PY-05, SC-1 (service du pont et service de la chambre des machines), SC-2 (service du pont et service de la chambre des machines), SC-STD-1, SC-STD-2, SC-2 (utilisation de matériel et métier spécialisés), SR-W (Groupe salarial 9) APD-7, ST-SCY-4, WP-01</v>
      </c>
    </row>
    <row r="1072" spans="1:3" ht="300" x14ac:dyDescent="0.25">
      <c r="A1072" s="61" t="str">
        <f>'5. Données salariales brutes'!A1072</f>
        <v xml:space="preserve">PM-02 </v>
      </c>
      <c r="B1072" s="130" t="str" cm="1">
        <f t="array" ref="B1072">_xlfn.TEXTJOIN(", ", TRUE, _xlfn._xlws.FILTER('5. Données salariales brutes'!$A$2:$A$1297, ('5. Données salariales brutes'!$C$2:$C$1297 &lt; '5. Données salariales brutes'!D1072) * ('5. Données salariales brutes'!$C$2:$C$1297 &gt;= '5. Données salariales brutes'!C1072) * ('5. Données salariales brutes'!$A$2:$A$1297 &lt;&gt; '5. Données salariales brutes'!A1072), "No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GL-INM-10, GL-INM-11, GL-MAM-8, GL-MAM-9, GL-MAN-9, GL-MDO-10, GL-MDO-11, GL-MOC-9, GL-MOC-10, GL-MST-12, GL-PCF-7, GL-PIP-00, GL-PRW-9, GL-VHE-00, GL-WOW-9, GS-07, GT-03, HS-HDO-06, HS-PHS-06, IS-02 , OM-02, PI-03-CGC, PY-07, SC-6 (service du pont et service de la chambre des machines), SC-STD-6, SC-4 (utilisation de matériel et métier spécialisés), SG-SRE-01, SO-MAO-TO, SR-E (Groupe salarial 1), SR-W (Groupe salarial 9) APC-7, SR-W (Groupe salarial 9) APD-9, ST-COR-2, TR-01</v>
      </c>
      <c r="C1072" s="129" t="str" cm="1">
        <f t="array" ref="C1072">_xlfn.TEXTJOIN(", ",TRUE,_xlfn._xlws.FILTER('5. Données salariales brutes'!$A$2:$A$1297,('5. Données salariales brutes'!$C$2:$C$1297 &gt;'5. Données salariales brutes'!E1072)*('5. Données salariales brutes'!$C$2:$C$1297 &lt;'5. Données salariales brutes'!C1072),"No matches"))</f>
        <v>AR-01,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GL-MAM-00, GL-MAM-7, GL-MAN-7, GL-MAN-8, GL-MDO-8, GL-MDO-9, GL-MOC-8, GL-MST-10, GL-MST-11, GL-PCF-00, GL-PCF-6, GL-PRW-7, GL-PRW-8, GL-WOW-00, GS-06, HP-02, HS-HDO-05, HS-PHS-05, LI-7, MT-01, PG-01, PI-02-CGC, PY-06, RO-01, SC-4 (service du pont et service de la chambre des machines), SC-5 (service du pont et service de la chambre des machines), SC-STD-4, SC-STD-5, SR-W (Groupe salarial 2), SR-W (Groupe salarial 3), SR-W (Groupe salarial 9) APD-8, TI-03</v>
      </c>
    </row>
    <row r="1073" spans="1:3" ht="300" x14ac:dyDescent="0.25">
      <c r="A1073" s="61" t="str">
        <f>'5. Données salariales brutes'!A1073</f>
        <v xml:space="preserve">PM-03 </v>
      </c>
      <c r="B1073" s="130" t="str" cm="1">
        <f t="array" ref="B1073">_xlfn.TEXTJOIN(", ", TRUE, _xlfn._xlws.FILTER('5. Données salariales brutes'!$A$2:$A$1297, ('5. Données salariales brutes'!$C$2:$C$1297 &lt; '5. Données salariales brutes'!D1073) * ('5. Données salariales brutes'!$C$2:$C$1297 &gt;= '5. Données salariales brutes'!C1073) * ('5. Données salariales brutes'!$A$2:$A$1297 &lt;&gt; '5. Données salariales brutes'!A1073), "No matches"))</f>
        <v>AS-03, DD-06, DS-1, EC-02, ED-EST-01 (EE 7) , ED-EST-01 (EE 8), ED-EST-02 (EE 6) , ED-EST-02 (EE 7) , ED-EST-03 (EE 4), ED-EST-04 (EE 2), ED-EST-04 Maritimes (EE 8),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ED-EST-05 Manitoba (EE 3), ED-EST-06 Manitoba (EE 2), ED-EST-04 Saskatchewan (EE 5), ED-EST-04 Saskatchewan (EE 6), ED-EST-05 Saskatchewan (EE 4), ED-EST-06 Saskatchewan (EE 2), ED-EST-06 Saskatchewan (EE 3), ED-EST-03 Alberta (EE 9), ED-EST-04 Alberta (EE 5), ED-EST-05 Alberta (EE 4), ED-EST-06 Alberta (EE 3), ED-EST-03 Colombie-Britannique (EE 7), ED-EST-04 Colombie-Britannique (EE 6), ED-EST-05 Colombie-Britannique (EE 4), ED-EST-06 Colombie-Britannique (EE 3), ED-LAT-01 (EE 12), ED-LAT-02 (EE 9), ED-LAT-02 (EE 10), ED-LAT-03 (EE 8), ED-LAT-04 (EE 6), EG-03, EL-03, EU-LAI-1, FB-1, GL-AIM-11, GL-AIM-12, GL-AMW-12,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c r="C1073" s="129" t="str" cm="1">
        <f t="array" ref="C1073">_xlfn.TEXTJOIN(", ",TRUE,_xlfn._xlws.FILTER('5. Données salariales brutes'!$A$2:$A$1297,('5. Données salariales brutes'!$C$2:$C$1297 &gt;'5. Données salariales brutes'!E1073)*('5. Données salariales brutes'!$C$2:$C$1297 &lt;'5. Données salariales brutes'!C1073),"No matches"))</f>
        <v>CM-07, CO-DEV/PER, CR-06, DA-CON-6, DA-PRO-6, DD-05, ED-EST-01 (EE 6), ED-EST-02 (EE 5) , ED-EST-03 (EE 3), ED-EST-04 (EE 1), ED-EST-04 Maritimes (EE 6), ED-EST-04 Maritimes (EE 7), ED-EST-05 Maritimes (EE 4), ED-EST-06 Maritimes (EE 3), ED-EST-02 Québec (EE 11), ED-EST-03 Québec (EE 9), ED-EST-03 Québec (EE 10), ED-EST-04 Québec (EE 8), ED-EST-04 Québec (EE 9), ED-EST-05 Québec (EE 6), ED-EST-06 Québec (EE 4), ED-EST-02 Ontario (EE 9), ED-EST-03 Ontario (EE 7), ED-EST-03 Ontario (EE 8), ED-EST-04 Ontario (EE 4), ED-EST-04 Ontario (EE 5), ED-EST-05 Ontario (EE 3),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SG-SRE-01, SO-MAO-TO, SR-E (Groupe salarial 1), SR-W (Groupe salarial 9) APC-7, SR-W (Groupe salarial 9) APD-9, ST-COR-2</v>
      </c>
    </row>
    <row r="1074" spans="1:3" ht="285" x14ac:dyDescent="0.25">
      <c r="A1074" s="61" t="str">
        <f>'5. Données salariales brutes'!A1074</f>
        <v xml:space="preserve">PM-04 </v>
      </c>
      <c r="B1074" s="130" t="str" cm="1">
        <f t="array" ref="B1074">_xlfn.TEXTJOIN(", ", TRUE, _xlfn._xlws.FILTER('5. Données salariales brutes'!$A$2:$A$1297, ('5. Données salariales brutes'!$C$2:$C$1297 &lt; '5. Données salariales brutes'!D1074) * ('5. Données salariales brutes'!$C$2:$C$1297 &gt;= '5. Données salariales brutes'!C1074) * ('5. Données salariales brutes'!$A$2:$A$1297 &lt;&gt; '5. Données salariales brutes'!A1074), "No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IS-03 , IT-01, LS-01, LS-02, OM-03, PE-02, PG-03, PO-IMA-02, PO-LES-TO-02, PO-LES-IM-02, PO-TCO-02, PR(S)-02, RO-03, SC-7 (utilisation de matériel et métier spécialisés), SG-PAT-02, SG-SRE-02, SO-FLP-01, SO-MAO-02, SR-E (APA), SR-E (APB), SR-W (Groupe salarial 7), SR-W (Groupe salarial 8), SW-SCW-02, TI-05, UT-1, WP-03</v>
      </c>
      <c r="C1074" s="129" t="str" cm="1">
        <f t="array" ref="C1074">_xlfn.TEXTJOIN(", ",TRUE,_xlfn._xlws.FILTER('5. Données salariales brutes'!$A$2:$A$1297,('5. Données salariales brutes'!$C$2:$C$1297 &gt;'5. Données salariales brutes'!E1074)*('5. Données salariales brutes'!$C$2:$C$1297 &lt;'5. Données salariales brutes'!C1074),"No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3),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LI-9, MA-02, PC-01, PI-04-CGC, PS-1, SC-5 (utilisation de matériel et métier spécialisés), SC-6 (utilisation de matériel et métier spécialisés), SO-MAO-01, SR-E (Groupe salarial 3 MDO-4), SR-W (Groupe salarial 5), SR-W (Groupe salarial 6), SW-SCW-01, SW-CHA-01</v>
      </c>
    </row>
    <row r="1075" spans="1:3" ht="195" x14ac:dyDescent="0.25">
      <c r="A1075" s="61" t="str">
        <f>'5. Données salariales brutes'!A1075</f>
        <v xml:space="preserve">PM-05 </v>
      </c>
      <c r="B1075" s="130" t="str" cm="1">
        <f t="array" ref="B1075">_xlfn.TEXTJOIN(", ", TRUE, _xlfn._xlws.FILTER('5. Données salariales brutes'!$A$2:$A$1297, ('5. Données salariales brutes'!$C$2:$C$1297 &lt; '5. Données salariales brutes'!D1075) * ('5. Données salariales brutes'!$C$2:$C$1297 &gt;= '5. Données salariales brutes'!C1075) * ('5. Données salariales brutes'!$A$2:$A$1297 &lt;&gt; '5. Données salariales brutes'!A1075), "No matches"))</f>
        <v>AS-05,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FB-4, FR-3, GT-06, IS-04 , IT-02, LS-03, ND-ADV-1, ND-DIT-2, NU-CHN-2, NU-CHN-3, NU-HOS-2, NU-HOS-3, PG-04,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1075" s="129" t="str" cm="1">
        <f t="array" ref="C1075">_xlfn.TEXTJOIN(", ",TRUE,_xlfn._xlws.FILTER('5. Données salariales brutes'!$A$2:$A$1297,('5. Données salariales brutes'!$C$2:$C$1297 &gt;'5. Données salariales brutes'!E1075)*('5. Données salariales brutes'!$C$2:$C$1297 &lt;'5. Données salariales brutes'!C1075),"No matches"))</f>
        <v>AG-02, AI-02,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12), ED-LAT-04 (EE 13), EG-05, EL-05, EU-PEI-2, FB-3, FO-01, FR-1, FR-2, FS-01, GL-EIM-14, GL-PCF-14, GL-SMW-13, GL-SMW-14, GL-VHE-14, GS-12, GS-13, HP-06, HR-03, HS-PHS-10, LP-00, MA-03, ND-DIT-1, ND-HME-1, OM-04, PC-02, PE-03, PI-06-CGC, PR(S)-03, RO-05, SO-FLP-03, SO-MAO-04, SO-RAD-02, SO-RAD-03, SR-E (Groupe salarial 6), SR-E (Groupe salarial 7), SR-E (Groupe salarial 8), SW-SCW-03, TI-06, TI-05 Aviation, TI-05 Marine, WP-04</v>
      </c>
    </row>
    <row r="1076" spans="1:3" ht="60" x14ac:dyDescent="0.25">
      <c r="A1076" s="61" t="str">
        <f>'5. Données salariales brutes'!A1076</f>
        <v xml:space="preserve">PM-06 </v>
      </c>
      <c r="B1076" s="130" t="str" cm="1">
        <f t="array" ref="B1076">_xlfn.TEXTJOIN(", ", TRUE, _xlfn._xlws.FILTER('5. Données salariales brutes'!$A$2:$A$1297, ('5. Données salariales brutes'!$C$2:$C$1297 &lt; '5. Données salariales brutes'!D1076) * ('5. Données salariales brutes'!$C$2:$C$1297 &gt;= '5. Données salariales brutes'!C1076) * ('5. Données salariales brutes'!$A$2:$A$1297 &lt;&gt; '5. Données salariales brutes'!A1076), "No matches"))</f>
        <v>AI-05, AI-06, AS-07, CT-FIN-03 , CT-EAV-04 , CT-IAU-04, EC-06, EG-08, EL-08, EN-SUR-03, FB-6, FO-03, FR-6, HR-05, IS-06 , MA-05, ND-ADV-3, ND-DIT-4, ND-HME-4, NU-CHN-6, NU-HOS-6, PG-06, PH-02, PM-MCO-02, SE-RES-2, SG-SRE-06, SO-FLP-07, SO-MAO-09, SW-SCW-05, TI-07 Aviation, TI-07 Marine, VM-3, WP-06</v>
      </c>
      <c r="C1076" s="129" t="str" cm="1">
        <f t="array" ref="C1076">_xlfn.TEXTJOIN(", ",TRUE,_xlfn._xlws.FILTER('5. Données salariales brutes'!$A$2:$A$1297,('5. Données salariales brutes'!$C$2:$C$1297 &gt;'5. Données salariales brutes'!E1076)*('5. Données salariales brutes'!$C$2:$C$1297 &lt;'5. Données salariales brutes'!C1076),"No matches"))</f>
        <v>AI-04, AO-CAI-01, AR-04, CO-02, ED-EDS-05, ED-EST-05 (EE 10), ED-EST-06 (EE 9), ED-EST-06 (EE 10), EN-ENG-03, EN-SUR-02, FR-5, FS-02, GT-07, HP-09, IT-03, LP-01, MT-05, ND-HME-3, NU-CHN-5, NU-HOS-5, OP-3, PE-05, PG-05, PH-01, PS-3, PR(S)-05, SG-PAT-04, SG-SRE-05, SO-FLP-06, SO-MAO-08, SR-CPS1, SW-SCW-04, TI-08, TI-07 Sécurité ferroviaire, TR-04, VM-2</v>
      </c>
    </row>
    <row r="1077" spans="1:3" ht="45" x14ac:dyDescent="0.25">
      <c r="A1077" s="61" t="str">
        <f>'5. Données salariales brutes'!A1077</f>
        <v>PM-07</v>
      </c>
      <c r="B1077" s="130" t="str" cm="1">
        <f t="array" ref="B1077">_xlfn.TEXTJOIN(", ", TRUE, _xlfn._xlws.FILTER('5. Données salariales brutes'!$A$2:$A$1297, ('5. Données salariales brutes'!$C$2:$C$1297 &lt; '5. Données salariales brutes'!D1077) * ('5. Données salariales brutes'!$C$2:$C$1297 &gt;= '5. Données salariales brutes'!C1077) * ('5. Données salariales brutes'!$A$2:$A$1297 &lt;&gt; '5. Données salariales brutes'!A1077), "No matches"))</f>
        <v>AG-04, AI-07, AO-CAI-02, AO-HPS-01, AR-05, AS-08, BI-04, CH-04, CO-03, DE-01, EL-09, EN-ENG-04, FB-7, FO-04, FS-03, GT-08, IT-04, LS-05, MT-06, PC-04, PE-06, PM-MCO-03, PS-4, SE-RES-3, SG-PAT-05, SG-SRE-07, SO-INS-01, SO-MAO-10, TI-08 Marine, TI-08 Sécurité ferroviaire, TR-05, UT-3</v>
      </c>
      <c r="C1077" s="129" t="str" cm="1">
        <f t="array" ref="C1077">_xlfn.TEXTJOIN(", ",TRUE,_xlfn._xlws.FILTER('5. Données salariales brutes'!$A$2:$A$1297,('5. Données salariales brutes'!$C$2:$C$1297 &gt;'5. Données salariales brutes'!E1077)*('5. Données salariales brutes'!$C$2:$C$1297 &lt;'5. Données salariales brutes'!C1077),"No matches"))</f>
        <v>AI-05, AI-06, AS-07, CT-FIN-03 , CT-EAV-04 , CT-IAU-04, EC-06, EG-08, EL-08, EN-SUR-03, FB-6, FO-03, FR-6, FS-02, HR-05, IS-06 , MA-05, ND-ADV-3, ND-DIT-4, ND-HME-4, NU-CHN-6, NU-HOS-6, PG-06, PH-02, PM-06 , PM-MCO-02, SE-RES-2, SG-SRE-06, SO-FLP-07, SO-MAO-09, SW-SCW-05, TI-07 Aviation, TI-07 Marine, VM-3, WP-06</v>
      </c>
    </row>
    <row r="1078" spans="1:3" ht="195" x14ac:dyDescent="0.25">
      <c r="A1078" s="61" t="str">
        <f>'5. Données salariales brutes'!A1078</f>
        <v>PM-MCO-01</v>
      </c>
      <c r="B1078" s="130" t="str" cm="1">
        <f t="array" ref="B1078">_xlfn.TEXTJOIN(", ", TRUE, _xlfn._xlws.FILTER('5. Données salariales brutes'!$A$2:$A$1297, ('5. Données salariales brutes'!$C$2:$C$1297 &lt; '5. Données salariales brutes'!D1078) * ('5. Données salariales brutes'!$C$2:$C$1297 &gt;= '5. Données salariales brutes'!C1078) * ('5. Données salariales brutes'!$A$2:$A$1297 &lt;&gt; '5. Données salariales brutes'!A1078), "No matches"))</f>
        <v>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ND-ADV-1, ND-DIT-2, NU-CHN-2, NU-CHN-3, NU-HOS-2, NU-HOS-3, PG-04,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1078" s="129" t="str" cm="1">
        <f t="array" ref="C1078">_xlfn.TEXTJOIN(", ",TRUE,_xlfn._xlws.FILTER('5. Données salariales brutes'!$A$2:$A$1297,('5. Données salariales brutes'!$C$2:$C$1297 &gt;'5. Données salariales brutes'!E1078)*('5. Données salariales brutes'!$C$2:$C$1297 &lt;'5. Données salariales brutes'!C1078),"No matches"))</f>
        <v>AG-02, AI-02, AS-05, BI-02, CH-02, CX-2, DD-09, ED-EDS-02, ED-EST-03 (EE 9), ED-EST-04 (EE 6), ED-EST-04 (EE 7), ED-EST-05 (EE 5), ED-EST-06 (EE 3), ED-EST-06 (EE 4), ED-EST-06 Maritimes (EE 9),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FR-1, FR-2, FS-01, GL-EIM-14, GL-PCF-14, GL-SMW-13, GL-SMW-14, GL-VHE-14, GS-12, GS-13, HP-06, HR-03, HS-PHS-10, IS-04 , LP-00, MA-03, ND-DIT-1, ND-HME-1, OM-04, PC-02, PE-03, PI-06-CGC, PM-05 , PR(S)-03, RO-05, SO-FLP-03, SO-MAO-04, SO-RAD-02, SO-RAD-03, SR-E (Groupe salarial 6), SR-E (Groupe salarial 7), SR-E (Groupe salarial 8), SW-SCW-03, TI-06, TI-05 Aviation, TI-05 Marine, WP-04</v>
      </c>
    </row>
    <row r="1079" spans="1:3" ht="60" x14ac:dyDescent="0.25">
      <c r="A1079" s="61" t="str">
        <f>'5. Données salariales brutes'!A1079</f>
        <v>PM-MCO-02</v>
      </c>
      <c r="B1079" s="130" t="str" cm="1">
        <f t="array" ref="B1079">_xlfn.TEXTJOIN(", ", TRUE, _xlfn._xlws.FILTER('5. Données salariales brutes'!$A$2:$A$1297, ('5. Données salariales brutes'!$C$2:$C$1297 &lt; '5. Données salariales brutes'!D1079) * ('5. Données salariales brutes'!$C$2:$C$1297 &gt;= '5. Données salariales brutes'!C1079) * ('5. Données salariales brutes'!$A$2:$A$1297 &lt;&gt; '5. Données salariales brutes'!A1079), "No matches"))</f>
        <v>AI-05, AI-06, CT-FIN-03 , CT-EAV-04 , CT-IAU-04, EC-06, EG-08, EL-08, EN-SUR-03, FB-6, FO-03, FR-6, HR-05, MA-05, ND-ADV-3, ND-DIT-4, ND-HME-4, NU-CHN-6, NU-HOS-6, PG-06, PH-02, SE-RES-2, SG-SRE-06, SO-MAO-09, SW-SCW-05, TI-07 Aviation, TI-07 Marine, VM-3, WP-06</v>
      </c>
      <c r="C1079" s="129" t="str" cm="1">
        <f t="array" ref="C1079">_xlfn.TEXTJOIN(", ",TRUE,_xlfn._xlws.FILTER('5. Données salariales brutes'!$A$2:$A$1297,('5. Données salariales brutes'!$C$2:$C$1297 &gt;'5. Données salariales brutes'!E1079)*('5. Données salariales brutes'!$C$2:$C$1297 &lt;'5. Données salariales brutes'!C1079),"No matches"))</f>
        <v>AI-04, AO-CAI-01, AR-04, AS-07, CO-02, ED-EDS-05, ED-EST-05 (EE 10), ED-EST-06 (EE 9), ED-EST-06 (EE 10), EN-ENG-03, EN-SUR-02, FR-5, FS-02, GT-07, HP-09, IS-06 , IT-03, LP-01, MT-05, ND-HME-3, NU-CHN-5, NU-HOS-5, OP-3, PE-05, PG-05, PM-06 , PS-3, PR(S)-05, SG-PAT-04, SG-SRE-05, SO-FLP-06, SO-FLP-07, SO-MAO-08, SR-CPS1, TI-08, TI-07 Sécurité ferroviaire, TR-04, VM-2</v>
      </c>
    </row>
    <row r="1080" spans="1:3" ht="45" x14ac:dyDescent="0.25">
      <c r="A1080" s="61" t="str">
        <f>'5. Données salariales brutes'!A1080</f>
        <v>PM-MCO-03</v>
      </c>
      <c r="B1080" s="130" t="str" cm="1">
        <f t="array" ref="B1080">_xlfn.TEXTJOIN(", ", TRUE, _xlfn._xlws.FILTER('5. Données salariales brutes'!$A$2:$A$1297, ('5. Données salariales brutes'!$C$2:$C$1297 &lt; '5. Données salariales brutes'!D1080) * ('5. Données salariales brutes'!$C$2:$C$1297 &gt;= '5. Données salariales brutes'!C1080) * ('5. Données salariales brutes'!$A$2:$A$1297 &lt;&gt; '5. Données salariales brutes'!A1080), "No matches"))</f>
        <v>AG-04, AI-07, AO-CAI-02, AO-HPS-01, AR-05, BI-04, CH-04, CO-03, DE-01, EL-09, EN-ENG-04, FB-7, FO-04, FS-03, GT-08, IT-04, LS-05, MT-06, PC-04, PE-06, PS-4, SE-RES-3, SG-PAT-07, SG-SRE-07, SO-INS-01, SO-MAO-10, TI-08 Marine, TI-08 Sécurité ferroviaire, TR-05, UT-3, VM-4</v>
      </c>
      <c r="C1080" s="129" t="str" cm="1">
        <f t="array" ref="C1080">_xlfn.TEXTJOIN(", ",TRUE,_xlfn._xlws.FILTER('5. Données salariales brutes'!$A$2:$A$1297,('5. Données salariales brutes'!$C$2:$C$1297 &gt;'5. Données salariales brutes'!E1080)*('5. Données salariales brutes'!$C$2:$C$1297 &lt;'5. Données salariales brutes'!C1080),"No matches"))</f>
        <v>AI-05, AI-06, AS-08, CT-FIN-03 , CT-EAV-04 , CT-IAU-04, EC-06, EG-08, EL-08, EN-SUR-03, FB-6, FO-03, FR-6, HR-05, MA-05, ND-ADV-3, ND-DIT-4, ND-HME-4, NU-CHN-6, NU-HOS-6, PG-06, PH-02, PM-07, PM-MCO-02, SE-RES-2, SG-PAT-05, SG-SRE-06, SO-FLP-07, SO-MAO-09, SW-SCW-05, TI-07 Aviation, TI-07 Marine, VM-3, WP-06</v>
      </c>
    </row>
    <row r="1081" spans="1:3" ht="30" x14ac:dyDescent="0.25">
      <c r="A1081" s="61" t="str">
        <f>'5. Données salariales brutes'!A1081</f>
        <v>PM-MCO-04</v>
      </c>
      <c r="B1081" s="130" t="str" cm="1">
        <f t="array" ref="B1081">_xlfn.TEXTJOIN(", ", TRUE, _xlfn._xlws.FILTER('5. Données salariales brutes'!$A$2:$A$1297, ('5. Données salariales brutes'!$C$2:$C$1297 &lt; '5. Données salariales brutes'!D1081) * ('5. Données salariales brutes'!$C$2:$C$1297 &gt;= '5. Données salariales brutes'!C1081) * ('5. Données salariales brutes'!$A$2:$A$1297 &lt;&gt; '5. Données salariales brutes'!A1081), "No matches"))</f>
        <v>CT-EAV-06 , DE-03, DS-5, EN-SUR-05, FS-04, SE-REM-2, UT-4</v>
      </c>
      <c r="C1081" s="129" t="str" cm="1">
        <f t="array" ref="C1081">_xlfn.TEXTJOIN(", ",TRUE,_xlfn._xlws.FILTER('5. Données salariales brutes'!$A$2:$A$1297,('5. Données salariales brutes'!$C$2:$C$1297 &gt;'5. Données salariales brutes'!E1081)*('5. Données salariales brutes'!$C$2:$C$1297 &lt;'5. Données salariales brutes'!C1081),"No matches"))</f>
        <v>AC-01, AO-CAI-04, AO-HPS-03, AR-06, CO-04, DE-02, EC-08, EN-ENG-05, FB-8, MA-07, NU-CHN-8, NU-HOS-8, PS-5, SE-RES-4, SO-INS-02, SO-MAO-11, VM-5</v>
      </c>
    </row>
    <row r="1082" spans="1:3" ht="300" x14ac:dyDescent="0.25">
      <c r="A1082" s="61" t="str">
        <f>'5. Données salariales brutes'!A1082</f>
        <v>PO-IMA-01</v>
      </c>
      <c r="B1082" s="130" t="str" cm="1">
        <f t="array" ref="B1082">_xlfn.TEXTJOIN(", ", TRUE, _xlfn._xlws.FILTER('5. Données salariales brutes'!$A$2:$A$1297, ('5. Données salariales brutes'!$C$2:$C$1297 &lt; '5. Données salariales brutes'!D1082) * ('5. Données salariales brutes'!$C$2:$C$1297 &gt;= '5. Données salariales brutes'!C1082) * ('5. Données salariales brutes'!$A$2:$A$1297 &lt;&gt; '5. Données salariales brutes'!A1082),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PG-02, PO-LES-TO-01, PO-LES-IM-01, PO-TCO-01, PS-1, SC-5 (utilisation de matériel et métier spécialisés), SG-PAT-01, SO-MAO-01, SR-E (Groupe salarial 2 ELE-2), SR-W (Groupe salarial 4), SR-W (Groupe salarial 5), SR-W (Groupe salarial 6), SR-W (Groupe salarial 9) APC-8, SR-W (Groupe salarial 9) APD-10, SW-SCW-01, SW-CHA-01, TI-04, WP-02</v>
      </c>
      <c r="C1082" s="129" t="str" cm="1">
        <f t="array" ref="C1082">_xlfn.TEXTJOIN(", ",TRUE,_xlfn._xlws.FILTER('5. Données salariales brutes'!$A$2:$A$1297,('5. Données salariales brutes'!$C$2:$C$1297 &gt;'5. Données salariales brutes'!E1082)*('5. Données salariales brutes'!$C$2:$C$1297 &lt;'5. Données salariales brutes'!C1082),"No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PR(S)-01, PY-07, SC-6 (service du pont et service de la chambre des machines), SC-7 (service du pont et service de la chambre des machines), SC-STD-6, SC-STD-7, SC-4 (utilisation de matériel et métier spécialisés), SO-MAO-TO, SR-E (Groupe salarial 1), SR-W (Groupe salarial 9) APD-9, ST-COR-2</v>
      </c>
    </row>
    <row r="1083" spans="1:3" ht="255" x14ac:dyDescent="0.25">
      <c r="A1083" s="61" t="str">
        <f>'5. Données salariales brutes'!A1083</f>
        <v>PO-IMA-02</v>
      </c>
      <c r="B1083" s="130" t="str" cm="1">
        <f t="array" ref="B1083">_xlfn.TEXTJOIN(", ", TRUE, _xlfn._xlws.FILTER('5. Données salariales brutes'!$A$2:$A$1297, ('5. Données salariales brutes'!$C$2:$C$1297 &lt; '5. Données salariales brutes'!D1083) * ('5. Données salariales brutes'!$C$2:$C$1297 &gt;= '5. Données salariales brutes'!C1083) * ('5. Données salariales brutes'!$A$2:$A$1297 &lt;&gt; '5. Données salariales brutes'!A1083), "No matches"))</f>
        <v>AI-01, CO-01, CT-EAV-01 , CT-IAU-01 , DA-CON-8, DA-PRO-7, DD-07, DS-2, ED-EDS-01, ED-EST-02 (EE 9), ED-EST-03 (EE 6), ED-EST-03 (EE 7), ED-EST-04 (EE 4), ED-EST-05 (EE 2),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PO-LES-TO-02, PO-LES-IM-02, PO-TCO-02, PR(S)-02, RO-03, SC-7 (utilisation de matériel et métier spécialisés), SE-RES-1, SG-PAT-02, SG-SRE-02, SO-MAO-02, SO-RAD-01, SR-E (APA), SR-E (APB), SR-W (Groupe salarial 7), SR-W (Groupe salarial 8), SW-SCW-02, TI-05, UT-1, WP-03</v>
      </c>
      <c r="C1083" s="129" t="str" cm="1">
        <f t="array" ref="C1083">_xlfn.TEXTJOIN(", ",TRUE,_xlfn._xlws.FILTER('5. Données salariales brutes'!$A$2:$A$1297,('5. Données salariales brutes'!$C$2:$C$1297 &gt;'5. Données salariales brutes'!E1083)*('5. Données salariales brutes'!$C$2:$C$1297 &lt;'5. Données salariales brutes'!C1083),"No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1084" spans="1:3" ht="255" x14ac:dyDescent="0.25">
      <c r="A1084" s="61" t="str">
        <f>'5. Données salariales brutes'!A1084</f>
        <v>PO-IMA-03</v>
      </c>
      <c r="B1084" s="130" t="str" cm="1">
        <f t="array" ref="B1084">_xlfn.TEXTJOIN(", ", TRUE, _xlfn._xlws.FILTER('5. Données salariales brutes'!$A$2:$A$1297, ('5. Données salariales brutes'!$C$2:$C$1297 &lt; '5. Données salariales brutes'!D1084) * ('5. Données salariales brutes'!$C$2:$C$1297 &gt;= '5. Données salariales brutes'!C1084) * ('5. Données salariales brutes'!$A$2:$A$1297 &lt;&gt; '5. Données salariales brutes'!A1084),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PO-LES-IM-03, PR(S)-03, SO-FLP-03, SO-MAO-03, SO-MAO-04, SO-RAD-02, SR-E (Groupe salarial 5), SR-E (Groupe salarial 6), TI-06, TI-05 Aviation, TR-02</v>
      </c>
      <c r="C1084" s="129" t="str" cm="1">
        <f t="array" ref="C1084">_xlfn.TEXTJOIN(", ",TRUE,_xlfn._xlws.FILTER('5. Données salariales brutes'!$A$2:$A$1297,('5. Données salariales brutes'!$C$2:$C$1297 &gt;'5. Données salariales brutes'!E1084)*('5. Données salariales brutes'!$C$2:$C$1297 &lt;'5. Données salariales brutes'!C1084),"No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PO-LES-TO-03, PO-TCO-03, RO-04, SE-RES-1, SG-PAT-02, SO-FLP-02, SO-MAO-02, SO-RAD-01, SR-E (Groupe salarial 4 MDO-5), SR-W (Groupe salarial 8), SR-W (Groupe salarial 11), SW-SCW-02, SW-CHA-02, UT-1</v>
      </c>
    </row>
    <row r="1085" spans="1:3" ht="315" x14ac:dyDescent="0.25">
      <c r="A1085" s="61" t="str">
        <f>'5. Données salariales brutes'!A1085</f>
        <v>PO-LES-TO-01</v>
      </c>
      <c r="B1085" s="130" t="str" cm="1">
        <f t="array" ref="B1085">_xlfn.TEXTJOIN(", ", TRUE, _xlfn._xlws.FILTER('5. Données salariales brutes'!$A$2:$A$1297, ('5. Données salariales brutes'!$C$2:$C$1297 &lt; '5. Données salariales brutes'!D1085) * ('5. Données salariales brutes'!$C$2:$C$1297 &gt;= '5. Données salariales brutes'!C1085) * ('5. Données salariales brutes'!$A$2:$A$1297 &lt;&gt; '5. Données salariales brutes'!A1085),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PG-02, PO-TCO-01, PS-1, SC-5 (utilisation de matériel et métier spécialisés), SG-PAT-01, SO-MAO-01, SR-E (Groupe salarial 2 ELE-2), SR-W (Groupe salarial 4), SR-W (Groupe salarial 5), SR-W (Groupe salarial 6), SR-W (Groupe salarial 9) APC-8, SR-W (Groupe salarial 9) APD-10, SW-SCW-01, SW-CHA-01, TI-04, WP-02</v>
      </c>
      <c r="C1085" s="129" t="str" cm="1">
        <f t="array" ref="C1085">_xlfn.TEXTJOIN(", ",TRUE,_xlfn._xlws.FILTER('5. Données salariales brutes'!$A$2:$A$1297,('5. Données salariales brutes'!$C$2:$C$1297 &gt;'5. Données salariales brutes'!E1085)*('5. Données salariales brutes'!$C$2:$C$1297 &lt;'5. Données salariales brutes'!C1085),"No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PO-LES-IM-01, PR(S)-01, PY-07, SC-6 (service du pont et service de la chambre des machines), SC-7 (service du pont et service de la chambre des machines), SC-STD-6, SC-STD-7, SC-4 (utilisation de matériel et métier spécialisés), SO-MAO-TO, SR-E (Groupe salarial 1), SR-W (Groupe salarial 9) APD-9, ST-COR-2</v>
      </c>
    </row>
    <row r="1086" spans="1:3" ht="255" x14ac:dyDescent="0.25">
      <c r="A1086" s="61" t="str">
        <f>'5. Données salariales brutes'!A1086</f>
        <v>PO-LES-TO-02</v>
      </c>
      <c r="B1086" s="130" t="str" cm="1">
        <f t="array" ref="B1086">_xlfn.TEXTJOIN(", ", TRUE, _xlfn._xlws.FILTER('5. Données salariales brutes'!$A$2:$A$1297, ('5. Données salariales brutes'!$C$2:$C$1297 &lt; '5. Données salariales brutes'!D1086) * ('5. Données salariales brutes'!$C$2:$C$1297 &gt;= '5. Données salariales brutes'!C1086) * ('5. Données salariales brutes'!$A$2:$A$1297 &lt;&gt; '5. Données salariales brutes'!A1086), "No matches"))</f>
        <v>AI-01, CO-01, CT-EAV-01 , CT-IAU-01 , DA-CON-8, DA-PRO-7, DD-07, DS-2, ED-EDS-01, ED-EST-02 (EE 9), ED-EST-03 (EE 6), ED-EST-03 (EE 7), ED-EST-04 (EE 4), ED-EST-05 (EE 2),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PO-LES-IM-02, PO-TCO-02, PR(S)-02, RO-03, SC-7 (utilisation de matériel et métier spécialisés), SE-RES-1, SG-PAT-02, SG-SRE-02, SO-MAO-02, SO-RAD-01, SR-E (APA), SR-E (APB), SR-W (Groupe salarial 7), SR-W (Groupe salarial 8), SW-SCW-02, TI-05, UT-1, WP-03</v>
      </c>
      <c r="C1086" s="129" t="str" cm="1">
        <f t="array" ref="C1086">_xlfn.TEXTJOIN(", ",TRUE,_xlfn._xlws.FILTER('5. Données salariales brutes'!$A$2:$A$1297,('5. Données salariales brutes'!$C$2:$C$1297 &gt;'5. Données salariales brutes'!E1086)*('5. Données salariales brutes'!$C$2:$C$1297 &lt;'5. Données salariales brutes'!C1086),"No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1087" spans="1:3" ht="240" x14ac:dyDescent="0.25">
      <c r="A1087" s="61" t="str">
        <f>'5. Données salariales brutes'!A1087</f>
        <v>PO-LES-TO-03</v>
      </c>
      <c r="B1087" s="130" t="str" cm="1">
        <f t="array" ref="B1087">_xlfn.TEXTJOIN(", ", TRUE, _xlfn._xlws.FILTER('5. Données salariales brutes'!$A$2:$A$1297, ('5. Données salariales brutes'!$C$2:$C$1297 &lt; '5. Données salariales brutes'!D1087) * ('5. Données salariales brutes'!$C$2:$C$1297 &gt;= '5. Données salariales brutes'!C1087) * ('5. Données salariales brutes'!$A$2:$A$1297 &lt;&gt; '5. Données salariales brutes'!A1087),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PO-LES-IM-03, PO-TCO-03, PR(S)-03, SO-FLP-03, SO-MAO-03, SO-MAO-04, SO-RAD-02, SR-E (Groupe salarial 5), SR-E (Groupe salarial 6), TI-06, TI-05 Aviation, TR-02</v>
      </c>
      <c r="C1087" s="129" t="str" cm="1">
        <f t="array" ref="C1087">_xlfn.TEXTJOIN(", ",TRUE,_xlfn._xlws.FILTER('5. Données salariales brutes'!$A$2:$A$1297,('5. Données salariales brutes'!$C$2:$C$1297 &gt;'5. Données salariales brutes'!E1087)*('5. Données salariales brutes'!$C$2:$C$1297 &lt;'5. Données salariales brutes'!C1087),"No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RO-04, SE-RES-1, SG-PAT-02, SO-FLP-02, SO-MAO-02, SO-RAD-01, SR-E (Groupe salarial 4 MDO-5), SR-W (Groupe salarial 8), SR-W (Groupe salarial 11), SW-SCW-02, SW-CHA-02, UT-1</v>
      </c>
    </row>
    <row r="1088" spans="1:3" ht="195" x14ac:dyDescent="0.25">
      <c r="A1088" s="61" t="str">
        <f>'5. Données salariales brutes'!A1088</f>
        <v>PO-LES-TO-04</v>
      </c>
      <c r="B1088" s="130" t="str" cm="1">
        <f t="array" ref="B1088">_xlfn.TEXTJOIN(", ", TRUE, _xlfn._xlws.FILTER('5. Données salariales brutes'!$A$2:$A$1297, ('5. Données salariales brutes'!$C$2:$C$1297 &lt; '5. Données salariales brutes'!D1088) * ('5. Données salariales brutes'!$C$2:$C$1297 &gt;= '5. Données salariales brutes'!C1088) * ('5. Données salariales brutes'!$A$2:$A$1297 &lt;&gt; '5. Données salariales brutes'!A1088), "No matches"))</f>
        <v>CT-FIN-02 ,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ND-DIT-2, NU-CHN-2, NU-CHN-3, NU-HOS-2, NU-HOS-3, PG-04, PO-TCO-04, PS-2, SG-PAT-03, SG-SRE-03, SO-FLP-04, SO-MAO-05, SR-E (Groupe salarial 10), SR-E (Groupe salarial 11), SR-E (Groupe salarial 12), SR-W (Groupe salarial 12), SW-SCW-02 Travailleurs du service social clinique, SW-CHA-03, VM-1</v>
      </c>
      <c r="C1088" s="129" t="str" cm="1">
        <f t="array" ref="C1088">_xlfn.TEXTJOIN(", ",TRUE,_xlfn._xlws.FILTER('5. Données salariales brutes'!$A$2:$A$1297,('5. Données salariales brutes'!$C$2:$C$1297 &gt;'5. Données salariales brutes'!E1088)*('5. Données salariales brutes'!$C$2:$C$1297 &lt;'5. Données salariales brutes'!C1088),"No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IS-04 , LP-00, MA-03, ND-ADV-1, ND-DIT-1, ND-HME-1, OM-04, PC-02, PE-03, PI-06-CGC, PM-05 , PM-MCO-01, PR(S)-03, RO-05, SO-FLP-03, SO-MAO-04, SO-RAD-03, SR-E (Groupe salarial 6), SR-E (Groupe salarial 7), SR-E (Groupe salarial 8), SR-E (Groupe salarial 9), SW-SCW-03, SW-SCW-01 Travailleurs du service social clinique, TI-06, TI-05 Aviation, TI-05 Marine, WP-04</v>
      </c>
    </row>
    <row r="1089" spans="1:3" ht="300" x14ac:dyDescent="0.25">
      <c r="A1089" s="61" t="str">
        <f>'5. Données salariales brutes'!A1089</f>
        <v>PO-LES-IM-01</v>
      </c>
      <c r="B1089" s="130" t="str" cm="1">
        <f t="array" ref="B1089">_xlfn.TEXTJOIN(", ", TRUE, _xlfn._xlws.FILTER('5. Données salariales brutes'!$A$2:$A$1297, ('5. Données salariales brutes'!$C$2:$C$1297 &lt; '5. Données salariales brutes'!D1089) * ('5. Données salariales brutes'!$C$2:$C$1297 &gt;= '5. Données salariales brutes'!C1089) * ('5. Données salariales brutes'!$A$2:$A$1297 &lt;&gt; '5. Données salariales brutes'!A1089),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PG-02, PO-IMA-01, PO-LES-TO-01, PO-TCO-01, PS-1, SC-5 (utilisation de matériel et métier spécialisés), SG-PAT-01, SO-MAO-01, SR-E (Groupe salarial 2 ELE-2), SR-W (Groupe salarial 4), SR-W (Groupe salarial 5), SR-W (Groupe salarial 6), SR-W (Groupe salarial 9) APC-8, SR-W (Groupe salarial 9) APD-10, SW-SCW-01, SW-CHA-01, TI-04, WP-02</v>
      </c>
      <c r="C1089" s="129" t="str" cm="1">
        <f t="array" ref="C1089">_xlfn.TEXTJOIN(", ",TRUE,_xlfn._xlws.FILTER('5. Données salariales brutes'!$A$2:$A$1297,('5. Données salariales brutes'!$C$2:$C$1297 &gt;'5. Données salariales brutes'!E1089)*('5. Données salariales brutes'!$C$2:$C$1297 &lt;'5. Données salariales brutes'!C1089),"No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PR(S)-01, PY-07, SC-6 (service du pont et service de la chambre des machines), SC-7 (service du pont et service de la chambre des machines), SC-STD-6, SC-STD-7, SC-4 (utilisation de matériel et métier spécialisés), SO-MAO-TO, SR-E (Groupe salarial 1), SR-W (Groupe salarial 9) APD-9, ST-COR-2</v>
      </c>
    </row>
    <row r="1090" spans="1:3" ht="255" x14ac:dyDescent="0.25">
      <c r="A1090" s="61" t="str">
        <f>'5. Données salariales brutes'!A1090</f>
        <v>PO-LES-IM-02</v>
      </c>
      <c r="B1090" s="130" t="str" cm="1">
        <f t="array" ref="B1090">_xlfn.TEXTJOIN(", ", TRUE, _xlfn._xlws.FILTER('5. Données salariales brutes'!$A$2:$A$1297, ('5. Données salariales brutes'!$C$2:$C$1297 &lt; '5. Données salariales brutes'!D1090) * ('5. Données salariales brutes'!$C$2:$C$1297 &gt;= '5. Données salariales brutes'!C1090) * ('5. Données salariales brutes'!$A$2:$A$1297 &lt;&gt; '5. Données salariales brutes'!A1090), "No matches"))</f>
        <v>AI-01, CO-01, CT-EAV-01 , CT-IAU-01 , DA-CON-8, DA-PRO-7, DD-07, DS-2, ED-EDS-01, ED-EST-02 (EE 9), ED-EST-03 (EE 6), ED-EST-03 (EE 7), ED-EST-04 (EE 4), ED-EST-05 (EE 2),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PO-TCO-02, PR(S)-02, RO-03, SC-7 (utilisation de matériel et métier spécialisés), SE-RES-1, SG-PAT-02, SG-SRE-02, SO-MAO-02, SO-RAD-01, SR-E (APA), SR-E (APB), SR-W (Groupe salarial 7), SR-W (Groupe salarial 8), SW-SCW-02, TI-05, UT-1, WP-03</v>
      </c>
      <c r="C1090" s="129" t="str" cm="1">
        <f t="array" ref="C1090">_xlfn.TEXTJOIN(", ",TRUE,_xlfn._xlws.FILTER('5. Données salariales brutes'!$A$2:$A$1297,('5. Données salariales brutes'!$C$2:$C$1297 &gt;'5. Données salariales brutes'!E1090)*('5. Données salariales brutes'!$C$2:$C$1297 &lt;'5. Données salariales brutes'!C1090),"No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1091" spans="1:3" ht="255" x14ac:dyDescent="0.25">
      <c r="A1091" s="61" t="str">
        <f>'5. Données salariales brutes'!A1091</f>
        <v>PO-LES-IM-03</v>
      </c>
      <c r="B1091" s="130" t="str" cm="1">
        <f t="array" ref="B1091">_xlfn.TEXTJOIN(", ", TRUE, _xlfn._xlws.FILTER('5. Données salariales brutes'!$A$2:$A$1297, ('5. Données salariales brutes'!$C$2:$C$1297 &lt; '5. Données salariales brutes'!D1091) * ('5. Données salariales brutes'!$C$2:$C$1297 &gt;= '5. Données salariales brutes'!C1091) * ('5. Données salariales brutes'!$A$2:$A$1297 &lt;&gt; '5. Données salariales brutes'!A1091),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PR(S)-03, SO-FLP-03, SO-MAO-03, SO-MAO-04, SO-RAD-02, SR-E (Groupe salarial 5), SR-E (Groupe salarial 6), TI-06, TI-05 Aviation, TR-02</v>
      </c>
      <c r="C1091" s="129" t="str" cm="1">
        <f t="array" ref="C1091">_xlfn.TEXTJOIN(", ",TRUE,_xlfn._xlws.FILTER('5. Données salariales brutes'!$A$2:$A$1297,('5. Données salariales brutes'!$C$2:$C$1297 &gt;'5. Données salariales brutes'!E1091)*('5. Données salariales brutes'!$C$2:$C$1297 &lt;'5. Données salariales brutes'!C1091),"No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PO-LES-TO-03, PO-TCO-03, RO-04, SE-RES-1, SG-PAT-02, SO-FLP-02, SO-MAO-02, SO-RAD-01, SR-E (Groupe salarial 4 MDO-5), SR-W (Groupe salarial 8), SR-W (Groupe salarial 11), SW-SCW-02, SW-CHA-02, UT-1</v>
      </c>
    </row>
    <row r="1092" spans="1:3" ht="315" x14ac:dyDescent="0.25">
      <c r="A1092" s="61" t="str">
        <f>'5. Données salariales brutes'!A1092</f>
        <v>PO-TCO-01</v>
      </c>
      <c r="B1092" s="130" t="str" cm="1">
        <f t="array" ref="B1092">_xlfn.TEXTJOIN(", ", TRUE, _xlfn._xlws.FILTER('5. Données salariales brutes'!$A$2:$A$1297, ('5. Données salariales brutes'!$C$2:$C$1297 &lt; '5. Données salariales brutes'!D1092) * ('5. Données salariales brutes'!$C$2:$C$1297 &gt;= '5. Données salariales brutes'!C1092) * ('5. Données salariales brutes'!$A$2:$A$1297 &lt;&gt; '5. Données salariales brutes'!A1092),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PG-02, PO-LES-TO-01, PS-1, SC-5 (utilisation de matériel et métier spécialisés), SG-PAT-01, SO-MAO-01, SR-E (Groupe salarial 2 ELE-2), SR-W (Groupe salarial 4), SR-W (Groupe salarial 5), SR-W (Groupe salarial 6), SR-W (Groupe salarial 9) APC-8, SR-W (Groupe salarial 9) APD-10, SW-SCW-01, SW-CHA-01, TI-04, WP-02</v>
      </c>
      <c r="C1092" s="129" t="str" cm="1">
        <f t="array" ref="C1092">_xlfn.TEXTJOIN(", ",TRUE,_xlfn._xlws.FILTER('5. Données salariales brutes'!$A$2:$A$1297,('5. Données salariales brutes'!$C$2:$C$1297 &gt;'5. Données salariales brutes'!E1092)*('5. Données salariales brutes'!$C$2:$C$1297 &lt;'5. Données salariales brutes'!C1092),"No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PE-01, PI-03-CGC, PM-03 , PO-IMA-01, PO-LES-IM-01, PR(S)-01, PY-07, SC-6 (service du pont et service de la chambre des machines), SC-7 (service du pont et service de la chambre des machines), SC-STD-6, SC-STD-7, SC-4 (utilisation de matériel et métier spécialisés), SO-MAO-TO, SR-E (Groupe salarial 1), SR-W (Groupe salarial 9) APD-9, ST-COR-2</v>
      </c>
    </row>
    <row r="1093" spans="1:3" ht="255" x14ac:dyDescent="0.25">
      <c r="A1093" s="61" t="str">
        <f>'5. Données salariales brutes'!A1093</f>
        <v>PO-TCO-02</v>
      </c>
      <c r="B1093" s="130" t="str" cm="1">
        <f t="array" ref="B1093">_xlfn.TEXTJOIN(", ", TRUE, _xlfn._xlws.FILTER('5. Données salariales brutes'!$A$2:$A$1297, ('5. Données salariales brutes'!$C$2:$C$1297 &lt; '5. Données salariales brutes'!D1093) * ('5. Données salariales brutes'!$C$2:$C$1297 &gt;= '5. Données salariales brutes'!C1093) * ('5. Données salariales brutes'!$A$2:$A$1297 &lt;&gt; '5. Données salariales brutes'!A1093), "No matches"))</f>
        <v>AI-01, CO-01, CT-EAV-01 , CT-IAU-01 , DA-CON-8, DA-PRO-7, DD-07, DS-2, ED-EDS-01, ED-EST-02 (EE 9), ED-EST-03 (EE 6), ED-EST-03 (EE 7), ED-EST-04 (EE 4), ED-EST-05 (EE 2),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PO-IMA-02, PO-LES-TO-02, PO-LES-IM-02, PR(S)-02, RO-03, SC-7 (utilisation de matériel et métier spécialisés), SE-RES-1, SG-PAT-02, SG-SRE-02, SO-MAO-02, SO-RAD-01, SR-E (APA), SR-E (APB), SR-W (Groupe salarial 7), SR-W (Groupe salarial 8), SW-SCW-02, TI-05, UT-1, WP-03</v>
      </c>
      <c r="C1093" s="129" t="str" cm="1">
        <f t="array" ref="C1093">_xlfn.TEXTJOIN(", ",TRUE,_xlfn._xlws.FILTER('5. Données salariales brutes'!$A$2:$A$1297,('5. Données salariales brutes'!$C$2:$C$1297 &gt;'5. Données salariales brutes'!E1093)*('5. Données salariales brutes'!$C$2:$C$1297 &lt;'5. Données salariales brutes'!C1093),"No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8), ED-EST-05 Québec (EE 9), ED-EST-06 Québec (EE 6), ED-EST-06 Québec (EE 7), ED-EST-03 Ontario (EE 10), ED-EST-04 Ontario (EE 7), ED-EST-05 Ontario (EE 6), ED-EST-06 Ontario (EE 4), ED-EST-04 Manitoba (EE 5), ED-EST-04 Manitoba (EE 6), ED-EST-05 Manitoba (EE 4), ED-EST-06 Manitoba (EE 2),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GL-MAN-11, GL-MAN-12, GL-MDO-13, GL-MDO-14, GL-MOC-12, GL-MOC-13, GL-PCF-10, GL-PIP-10, GL-PIP-11, GL-PRW-11, GL-PRW-12, GL-SMW-9, GL-VHE-10, GL-WOW-11, GL-WOW-12, GS-09, GT-04, HS-PHS-08, IS-03 , LI-9, PC-01, PI-04-CGC, PM-04 , PS-1, SC-6 (utilisation de matériel et métier spécialisés), SO-FLP-01, SO-MAO-01, SR-E (Groupe salarial 3 MDO-4), SR-W (Groupe salarial 6), SW-SCW-01, SW-CHA-01</v>
      </c>
    </row>
    <row r="1094" spans="1:3" ht="240" x14ac:dyDescent="0.25">
      <c r="A1094" s="61" t="str">
        <f>'5. Données salariales brutes'!A1094</f>
        <v>PO-TCO-03</v>
      </c>
      <c r="B1094" s="130" t="str" cm="1">
        <f t="array" ref="B1094">_xlfn.TEXTJOIN(", ", TRUE, _xlfn._xlws.FILTER('5. Données salariales brutes'!$A$2:$A$1297, ('5. Données salariales brutes'!$C$2:$C$1297 &lt; '5. Données salariales brutes'!D1094) * ('5. Données salariales brutes'!$C$2:$C$1297 &gt;= '5. Données salariales brutes'!C1094) * ('5. Données salariales brutes'!$A$2:$A$1297 &lt;&gt; '5. Données salariales brutes'!A1094),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PO-IMA-03, PO-LES-TO-03, PO-LES-IM-03, PR(S)-03, SO-FLP-03, SO-MAO-03, SO-MAO-04, SO-RAD-02, SR-E (Groupe salarial 5), SR-E (Groupe salarial 6), TI-06, TI-05 Aviation, TR-02</v>
      </c>
      <c r="C1094" s="129" t="str" cm="1">
        <f t="array" ref="C1094">_xlfn.TEXTJOIN(", ",TRUE,_xlfn._xlws.FILTER('5. Données salariales brutes'!$A$2:$A$1297,('5. Données salariales brutes'!$C$2:$C$1297 &gt;'5. Données salariales brutes'!E1094)*('5. Données salariales brutes'!$C$2:$C$1297 &lt;'5. Données salariales brutes'!C1094),"No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RO-04, SE-RES-1, SG-PAT-02, SO-FLP-02, SO-MAO-02, SO-RAD-01, SR-E (Groupe salarial 4 MDO-5), SR-W (Groupe salarial 8), SR-W (Groupe salarial 11), SW-SCW-02, SW-CHA-02, UT-1</v>
      </c>
    </row>
    <row r="1095" spans="1:3" ht="195" x14ac:dyDescent="0.25">
      <c r="A1095" s="61" t="str">
        <f>'5. Données salariales brutes'!A1095</f>
        <v>PO-TCO-04</v>
      </c>
      <c r="B1095" s="130" t="str" cm="1">
        <f t="array" ref="B1095">_xlfn.TEXTJOIN(", ", TRUE, _xlfn._xlws.FILTER('5. Données salariales brutes'!$A$2:$A$1297, ('5. Données salariales brutes'!$C$2:$C$1297 &lt; '5. Données salariales brutes'!D1095) * ('5. Données salariales brutes'!$C$2:$C$1297 &gt;= '5. Données salariales brutes'!C1095) * ('5. Données salariales brutes'!$A$2:$A$1297 &lt;&gt; '5. Données salariales brutes'!A1095), "No matches"))</f>
        <v>CT-FIN-02 ,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ND-DIT-2, NU-CHN-2, NU-CHN-3, NU-HOS-2, NU-HOS-3, PG-04, PO-LES-TO-04, PS-2, SG-PAT-03, SG-SRE-03, SO-FLP-04, SO-MAO-05, SR-E (Groupe salarial 10), SR-E (Groupe salarial 11), SR-E (Groupe salarial 12), SR-W (Groupe salarial 12), SW-SCW-02 Travailleurs du service social clinique, SW-CHA-03, VM-1</v>
      </c>
      <c r="C1095" s="129" t="str" cm="1">
        <f t="array" ref="C1095">_xlfn.TEXTJOIN(", ",TRUE,_xlfn._xlws.FILTER('5. Données salariales brutes'!$A$2:$A$1297,('5. Données salariales brutes'!$C$2:$C$1297 &gt;'5. Données salariales brutes'!E1095)*('5. Données salariales brutes'!$C$2:$C$1297 &lt;'5. Données salariales brutes'!C1095),"No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IS-04 , LP-00, MA-03, ND-ADV-1, ND-DIT-1, ND-HME-1, OM-04, PC-02, PE-03, PI-06-CGC, PM-05 , PM-MCO-01, PR(S)-03, RO-05, SO-FLP-03, SO-MAO-04, SO-RAD-03, SR-E (Groupe salarial 6), SR-E (Groupe salarial 7), SR-E (Groupe salarial 8), SR-E (Groupe salarial 9), SW-SCW-03, SW-SCW-01 Travailleurs du service social clinique, TI-06, TI-05 Aviation, TI-05 Marine, WP-04</v>
      </c>
    </row>
    <row r="1096" spans="1:3" ht="300" x14ac:dyDescent="0.25">
      <c r="A1096" s="61" t="str">
        <f>'5. Données salariales brutes'!A1096</f>
        <v>PS-1</v>
      </c>
      <c r="B1096" s="130" t="str" cm="1">
        <f t="array" ref="B1096">_xlfn.TEXTJOIN(", ", TRUE, _xlfn._xlws.FILTER('5. Données salariales brutes'!$A$2:$A$1297, ('5. Données salariales brutes'!$C$2:$C$1297 &lt; '5. Données salariales brutes'!D1096) * ('5. Données salariales brutes'!$C$2:$C$1297 &gt;= '5. Données salariales brutes'!C1096) * ('5. Données salariales brutes'!$A$2:$A$1297 &lt;&gt; '5. Données salariales brutes'!A1096),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(utilisation de matériel et métier spécialisés), SC-7 (utilisation de matériel et métier spécialisés), SG-SRE-02, SO-FLP-01, SR-E (Groupe salarial 3 MDO-4), SR-E (APA), SR-E (APB), SR-W (Groupe salarial 7), SW-SCW-01, WP-03</v>
      </c>
      <c r="C1096" s="129" t="str" cm="1">
        <f t="array" ref="C1096">_xlfn.TEXTJOIN(", ",TRUE,_xlfn._xlws.FILTER('5. Données salariales brutes'!$A$2:$A$1297,('5. Données salariales brutes'!$C$2:$C$1297 &gt;'5. Données salariales brutes'!E1096)*('5. Données salariales brutes'!$C$2:$C$1297 &lt;'5. Données salariales brutes'!C1096),"No matches"))</f>
        <v>DD-06, DS-1,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6), SR-W (Groupe salarial 9) APC-8, SR-W (Groupe salarial 9) APD-10, SW-CHA-01, TI-04, WP-02</v>
      </c>
    </row>
    <row r="1097" spans="1:3" ht="195" x14ac:dyDescent="0.25">
      <c r="A1097" s="61" t="str">
        <f>'5. Données salariales brutes'!A1097</f>
        <v>PS-2</v>
      </c>
      <c r="B1097" s="130" t="str" cm="1">
        <f t="array" ref="B1097">_xlfn.TEXTJOIN(", ", TRUE, _xlfn._xlws.FILTER('5. Données salariales brutes'!$A$2:$A$1297, ('5. Données salariales brutes'!$C$2:$C$1297 &lt; '5. Données salariales brutes'!D1097) * ('5. Données salariales brutes'!$C$2:$C$1297 &gt;= '5. Données salariales brutes'!C1097) * ('5. Données salariales brutes'!$A$2:$A$1297 &lt;&gt; '5. Données salariales brutes'!A1097), "No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10), EG-06, EL-06, FB-4, FR-3, GT-06, IT-02, LS-03, ND-DIT-2, NU-CHN-2, NU-CHN-3, NU-HOS-2, NU-HOS-3, PG-04, SG-PAT-03, SG-SRE-03, SO-FLP-04, SO-MAO-05, SR-E (Groupe salarial 10), SR-E (Groupe salarial 11), SR-E (Groupe salarial 12), SR-W (Groupe salarial 12), SW-SCW-02 Travailleurs du service social clinique, SW-CHA-03, VM-1</v>
      </c>
      <c r="C1097" s="129" t="str" cm="1">
        <f t="array" ref="C1097">_xlfn.TEXTJOIN(", ",TRUE,_xlfn._xlws.FILTER('5. Données salariales brutes'!$A$2:$A$1297,('5. Données salariales brutes'!$C$2:$C$1297 &gt;'5. Données salariales brutes'!E1097)*('5. Données salariales brutes'!$C$2:$C$1297 &lt;'5. Données salariales brutes'!C1097),"No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GL-SMW-13, GL-SMW-14, GS-13, HP-06, HR-03, HS-PHS-10, IS-04 , LP-00, MA-03, ND-ADV-1, ND-DIT-1, ND-HME-1, OM-04, PC-02, PE-03, PI-06-CGC, PM-05 , PM-MCO-01, PO-LES-TO-04, PO-TCO-04, PR(S)-03, RO-05, SO-FLP-03, SO-MAO-04, SO-RAD-03, SR-E (Groupe salarial 6), SR-E (Groupe salarial 7), SR-E (Groupe salarial 8), SR-E (Groupe salarial 9), SW-SCW-03, SW-SCW-01 Travailleurs du service social clinique, TI-06, TI-05 Marine, WP-04</v>
      </c>
    </row>
    <row r="1098" spans="1:3" ht="60" x14ac:dyDescent="0.25">
      <c r="A1098" s="61" t="str">
        <f>'5. Données salariales brutes'!A1098</f>
        <v>PS-3</v>
      </c>
      <c r="B1098" s="130" t="str" cm="1">
        <f t="array" ref="B1098">_xlfn.TEXTJOIN(", ", TRUE, _xlfn._xlws.FILTER('5. Données salariales brutes'!$A$2:$A$1297, ('5. Données salariales brutes'!$C$2:$C$1297 &lt; '5. Données salariales brutes'!D1098) * ('5. Données salariales brutes'!$C$2:$C$1297 &gt;= '5. Données salariales brutes'!C1098) * ('5. Données salariales brutes'!$A$2:$A$1297 &lt;&gt; '5. Données salariales brutes'!A1098), "No matches"))</f>
        <v>AI-04, AO-CAI-01, AR-04, AS-07, CO-02, ED-EDS-05, ED-EST-05 (EE 10), ED-EST-06 (EE 9), ED-EST-06 (EE 10), EL-08, FB-6, FO-03, FR-5, FS-02, HP-09, IS-06 , IT-03, LP-01, MT-05, OP-3, PE-05, PM-06 , PM-MCO-02, PR(S)-05, SG-PAT-04, SG-SRE-05, SO-FLP-07, TI-08, TI-07 Sécurité ferroviaire, TR-04</v>
      </c>
      <c r="C1098" s="129" t="str" cm="1">
        <f t="array" ref="C1098">_xlfn.TEXTJOIN(", ",TRUE,_xlfn._xlws.FILTER('5. Données salariales brutes'!$A$2:$A$1297,('5. Données salariales brutes'!$C$2:$C$1297 &gt;'5. Données salariales brutes'!E1098)*('5. Données salariales brutes'!$C$2:$C$1297 &lt;'5. Données salariales brutes'!C1098),"No matches"))</f>
        <v>AG-03, BI-03, CH-03, CT-EAV-03 , CT-IAU-03, ED-EDS-04, ED-EST-05 (EE 9), ED-EST-06 (EE 7), ED-EST-06 (EE 8), EG-07, EL-07, EN-ENG-03, EN-SUR-02, FB-5, FR-4, GT-07, HP-08, HR-04, LS-04, MA-04, MT-04, ND-ADV-2, ND-DIT-3, ND-HME-3, NU-CHN-5, NU-HOS-5, OM-05, OP-2, PC-03, PG-05, PH-01, SG-SRE-04, SO-FLP-06, SO-MAO-07, SO-MAO-08, SR-CPS1, SW-SCW-04, TI-06 Aviation, TI-06 Marine, VM-2, WP-05</v>
      </c>
    </row>
    <row r="1099" spans="1:3" ht="60" x14ac:dyDescent="0.25">
      <c r="A1099" s="61" t="str">
        <f>'5. Données salariales brutes'!A1099</f>
        <v>PS-4</v>
      </c>
      <c r="B1099" s="130" t="str" cm="1">
        <f t="array" ref="B1099">_xlfn.TEXTJOIN(", ", TRUE, _xlfn._xlws.FILTER('5. Données salariales brutes'!$A$2:$A$1297, ('5. Données salariales brutes'!$C$2:$C$1297 &lt; '5. Données salariales brutes'!D1099) * ('5. Données salariales brutes'!$C$2:$C$1297 &gt;= '5. Données salariales brutes'!C1099) * ('5. Données salariales brutes'!$A$2:$A$1297 &lt;&gt; '5. Données salariales brutes'!A1099), "No matches"))</f>
        <v>AI-07, AO-CAI-02, AO-HPS-01, AR-05, CO-03, DE-01, DS-4, EC-07, EL-09, FB-7, FO-04, FS-03, IT-04, NU-CHN-7, NU-HOS-7, PE-06, SE-REM-1, SE-RES-3, SG-PAT-07, SG-SRE-07, SO-INS-01, SO-MAO-10, TI-08 Aviation, TI-08 Marine, VM-4</v>
      </c>
      <c r="C1099" s="129" t="str" cm="1">
        <f t="array" ref="C1099">_xlfn.TEXTJOIN(", ",TRUE,_xlfn._xlws.FILTER('5. Données salariales brutes'!$A$2:$A$1297,('5. Données salariales brutes'!$C$2:$C$1297 &gt;'5. Données salariales brutes'!E1099)*('5. Données salariales brutes'!$C$2:$C$1297 &lt;'5. Données salariales brutes'!C1099),"No matches"))</f>
        <v>AG-04, AI-05, AI-06, AS-08, BI-04, CH-04, CT-FIN-03 , CT-EAV-04 , CT-IAU-04, EC-06, EG-08, EN-ENG-04, EN-SUR-03, FR-6, GT-08, HR-05, LS-05, MA-05, MT-06, ND-ADV-3, ND-DIT-4, ND-HME-4, NU-CHN-6, NU-HOS-6, PC-04, PG-06, PH-02, PM-07, PM-MCO-03, SE-RES-2, SG-PAT-05, SG-SRE-06, SO-MAO-09, SW-SCW-05, TI-07 Aviation, TI-07 Marine, TI-08 Sécurité ferroviaire, TR-05, UT-3, VM-3, WP-06</v>
      </c>
    </row>
    <row r="1100" spans="1:3" ht="30" x14ac:dyDescent="0.25">
      <c r="A1100" s="61" t="str">
        <f>'5. Données salariales brutes'!A1100</f>
        <v>PS-5</v>
      </c>
      <c r="B1100" s="130" t="str" cm="1">
        <f t="array" ref="B1100">_xlfn.TEXTJOIN(", ", TRUE, _xlfn._xlws.FILTER('5. Données salariales brutes'!$A$2:$A$1297, ('5. Données salariales brutes'!$C$2:$C$1297 &lt; '5. Données salariales brutes'!D1100) * ('5. Données salariales brutes'!$C$2:$C$1297 &gt;= '5. Données salariales brutes'!C1100) * ('5. Données salariales brutes'!$A$2:$A$1297 &lt;&gt; '5. Données salariales brutes'!A1100), "No matches"))</f>
        <v>AO-CAI-04, AO-HPS-03, AR-06, CT-EAV-06 , EC-08, EN-ENG-05, FB-8, FS-04, MA-07, PM-MCO-04, SE-REM-2, SE-RES-4, SO-INS-02, SO-MAO-11, VM-5</v>
      </c>
      <c r="C1100" s="129" t="str" cm="1">
        <f t="array" ref="C1100">_xlfn.TEXTJOIN(", ",TRUE,_xlfn._xlws.FILTER('5. Données salariales brutes'!$A$2:$A$1297,('5. Données salariales brutes'!$C$2:$C$1297 &gt;'5. Données salariales brutes'!E1100)*('5. Données salariales brutes'!$C$2:$C$1297 &lt;'5. Données salariales brutes'!C1100),"No matches"))</f>
        <v>AC-01, AG-05, AO-CAI-03, AO-HPS-02, BI-05, CH-05, CO-04, CT-FIN-04 , CT-EAV-05 , DE-02, EC-07, EN-SUR-04, MA-06, MT-07, NU-CHN-8, NU-HOS-8, PC-05, PH-03, SE-REM-1, SG-PAT-06, SG-SRE-08, TI-08 Aviation</v>
      </c>
    </row>
    <row r="1101" spans="1:3" ht="300" x14ac:dyDescent="0.25">
      <c r="A1101" s="61" t="str">
        <f>'5. Données salariales brutes'!A1101</f>
        <v>PR(S)-01</v>
      </c>
      <c r="B1101" s="130" t="str" cm="1">
        <f t="array" ref="B1101">_xlfn.TEXTJOIN(", ", TRUE, _xlfn._xlws.FILTER('5. Données salariales brutes'!$A$2:$A$1297, ('5. Données salariales brutes'!$C$2:$C$1297 &lt; '5. Données salariales brutes'!D1101) * ('5. Données salariales brutes'!$C$2:$C$1297 &gt;= '5. Données salariales brutes'!C1101) * ('5. Données salariales brutes'!$A$2:$A$1297 &lt;&gt; '5. Données salariales brutes'!A1101),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GL-PRW-10, GL-PRW-11, GL-SMW-8, GL-VHE-9, GL-WOW-11, HP-03, HR-01, HS-HDO-08, HS-PHS-07, MA-02, PE-01, PG-02, PO-IMA-01, PO-LES-TO-01, PO-LES-IM-01, PO-TCO-01, PS-1, SC-5 (utilisation de matériel et métier spécialisés), SG-PAT-01, SO-MAO-01, SR-E (Groupe salarial 2 ELE-2), SR-W (Groupe salarial 4), SR-W (Groupe salarial 5), SR-W (Groupe salarial 6), SR-W (Groupe salarial 9) APC-8, SR-W (Groupe salarial 9) APD-10, SW-CHA-01, TI-04, WP-02</v>
      </c>
      <c r="C1101" s="129" t="str" cm="1">
        <f t="array" ref="C1101">_xlfn.TEXTJOIN(", ",TRUE,_xlfn._xlws.FILTER('5. Données salariales brutes'!$A$2:$A$1297,('5. Données salariales brutes'!$C$2:$C$1297 &gt;'5. Données salariales brutes'!E1101)*('5. Données salariales brutes'!$C$2:$C$1297 &lt;'5. Données salariales brutes'!C1101),"No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GL-SMW-00, GL-VHE-00, GL-VHE-8, GL-WOW-9, GL-WOW-10, GS-08, GT-03, HS-HDO-06, HS-HDO-07, HS-PHS-06, LI-8, OM-02, PI-03-CGC, PM-03 , PY-07, SC-6 (service du pont et service de la chambre des machines), SC-7 (service du pont et service de la chambre des machines), SC-STD-6, SC-STD-7, SC-4 (utilisation de matériel et métier spécialisés), SO-MAO-TO, SR-E (Groupe salarial 1), SR-W (Groupe salarial 9) APD-9, ST-COR-2</v>
      </c>
    </row>
    <row r="1102" spans="1:3" ht="300" x14ac:dyDescent="0.25">
      <c r="A1102" s="61" t="str">
        <f>'5. Données salariales brutes'!A1102</f>
        <v>PR(S)-02</v>
      </c>
      <c r="B1102" s="130" t="str" cm="1">
        <f t="array" ref="B1102">_xlfn.TEXTJOIN(", ", TRUE, _xlfn._xlws.FILTER('5. Données salariales brutes'!$A$2:$A$1297, ('5. Données salariales brutes'!$C$2:$C$1297 &lt; '5. Données salariales brutes'!D1102) * ('5. Données salariales brutes'!$C$2:$C$1297 &gt;= '5. Données salariales brutes'!C1102) * ('5. Données salariales brutes'!$A$2:$A$1297 &lt;&gt; '5. Données salariales brutes'!A1102),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PI-05-CGC, RO-04, SE-RES-1, SG-PAT-02, SO-FLP-02, SO-MAO-02, SO-RAD-01, SR-E (Groupe salarial 4 MDO-5), SR-W (Groupe salarial 8), SR-W (Groupe salarial 11), SW-SCW-02, SW-CHA-02, UT-1</v>
      </c>
      <c r="C1102" s="129" t="str" cm="1">
        <f t="array" ref="C1102">_xlfn.TEXTJOIN(", ",TRUE,_xlfn._xlws.FILTER('5. Données salariales brutes'!$A$2:$A$1297,('5. Données salariales brutes'!$C$2:$C$1297 &gt;'5. Données salariales brutes'!E1102)*('5. Données salariales brutes'!$C$2:$C$1297 &lt;'5. Données salariales brutes'!C1102),"No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ED-EST-06 Colombie-Britannique (EE 5),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(utilisation de matériel et métier spécialisés), SC-7 (utilisation de matériel et métier spécialisés), SG-SRE-02, SO-FLP-01, SR-E (Groupe salarial 3 MDO-4), SR-E (APA), SR-E (APB), SR-W (Groupe salarial 6), SR-W (Groupe salarial 7), SW-SCW-01, TI-05, WP-03</v>
      </c>
    </row>
    <row r="1103" spans="1:3" ht="210" x14ac:dyDescent="0.25">
      <c r="A1103" s="61" t="str">
        <f>'5. Données salariales brutes'!A1103</f>
        <v>PR(S)-03</v>
      </c>
      <c r="B1103" s="130" t="str" cm="1">
        <f t="array" ref="B1103">_xlfn.TEXTJOIN(", ", TRUE, _xlfn._xlws.FILTER('5. Données salariales brutes'!$A$2:$A$1297, ('5. Données salariales brutes'!$C$2:$C$1297 &lt; '5. Données salariales brutes'!D1103) * ('5. Données salariales brutes'!$C$2:$C$1297 &gt;= '5. Données salariales brutes'!C1103) * ('5. Données salariales brutes'!$A$2:$A$1297 &lt;&gt; '5. Données salariales brutes'!A1103), "No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LP-00, ND-ADV-1, ND-DIT-1, ND-HME-1, NU-CHN-2, NU-HOS-2, OM-04, PC-02, PG-04, PI-06-CGC, PM-05 , PM-MCO-01, PO-LES-TO-04, PO-TCO-04, PS-2,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1103" s="129" t="str" cm="1">
        <f t="array" ref="C1103">_xlfn.TEXTJOIN(", ",TRUE,_xlfn._xlws.FILTER('5. Données salariales brutes'!$A$2:$A$1297,('5. Données salariales brutes'!$C$2:$C$1297 &gt;'5. Données salariales brutes'!E1103)*('5. Données salariales brutes'!$C$2:$C$1297 &lt;'5. Données salariales brutes'!C1103),"No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RO-04, SO-FLP-03, SO-MAO-03, SO-RAD-02, SR-E (Groupe salarial 5), SR-E (Groupe salarial 6), TI-05 Aviation, TR-02</v>
      </c>
    </row>
    <row r="1104" spans="1:3" ht="105" x14ac:dyDescent="0.25">
      <c r="A1104" s="61" t="str">
        <f>'5. Données salariales brutes'!A1104</f>
        <v>PR(S)-04</v>
      </c>
      <c r="B1104" s="130" t="str" cm="1">
        <f t="array" ref="B1104">_xlfn.TEXTJOIN(", ", TRUE, _xlfn._xlws.FILTER('5. Données salariales brutes'!$A$2:$A$1297, ('5. Données salariales brutes'!$C$2:$C$1297 &lt; '5. Données salariales brutes'!D1104) * ('5. Données salariales brutes'!$C$2:$C$1297 &gt;= '5. Données salariales brutes'!C1104) * ('5. Données salariales brutes'!$A$2:$A$1297 &lt;&gt; '5. Données salariales brutes'!A1104), "No matches"))</f>
        <v>AI-03, AS-06, CT-EAV-03 , CT-IAU-03, EC-05, ED-EDS-04, ED-EST-04 (EE 10), ED-EST-05 (EE 8), ED-EST-05 (EE 9), ED-EST-06 (EE 7), EG-07, FB-5, FO-02, FR-4, IS-05 , LS-04, MA-04, MT-03, MT-04, ND-ADV-2, ND-DIT-3, NU-CHN-4, NU-HOS-4, OM-05, RO-06, SG-SRE-04, SO-FLP-05, SO-MAO-07, TI-06 Aviation, TI-06 Sécurité ferroviaire, TR-03, UT-2, WP-05</v>
      </c>
      <c r="C1104" s="129" t="str" cm="1">
        <f t="array" ref="C1104">_xlfn.TEXTJOIN(", ",TRUE,_xlfn._xlws.FILTER('5. Données salariales brutes'!$A$2:$A$1297,('5. Données salariales brutes'!$C$2:$C$1297 &gt;'5. Données salariales brutes'!E1104)*('5. Données salariales brutes'!$C$2:$C$1297 &lt;'5. Données salariales brutes'!C1104),"No matches"))</f>
        <v>AR-03, CT-FIN-02 , CT-EAV-02 , CT-IAU-02, CX-3, DS-3, ED-EDS-03,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SG-PAT-03, SO-FLP-04, SO-MAO-05, SO-MAO-06, SR-E (Groupe salarial 11), SR-E (Groupe salarial 12), SW-SCW-02 Travailleurs du service social clinique, SW-SCW-03 Travailleurs du service social clinique, SW-CHA-03, TI-07</v>
      </c>
    </row>
    <row r="1105" spans="1:3" ht="60" x14ac:dyDescent="0.25">
      <c r="A1105" s="61" t="str">
        <f>'5. Données salariales brutes'!A1105</f>
        <v>PR(S)-05</v>
      </c>
      <c r="B1105" s="130" t="str" cm="1">
        <f t="array" ref="B1105">_xlfn.TEXTJOIN(", ", TRUE, _xlfn._xlws.FILTER('5. Données salariales brutes'!$A$2:$A$1297, ('5. Données salariales brutes'!$C$2:$C$1297 &lt; '5. Données salariales brutes'!D1105) * ('5. Données salariales brutes'!$C$2:$C$1297 &gt;= '5. Données salariales brutes'!C1105) * ('5. Données salariales brutes'!$A$2:$A$1297 &lt;&gt; '5. Données salariales brutes'!A1105), "No matches"))</f>
        <v>AI-04, AI-05, AS-07, CO-02, CT-FIN-03 , EC-06, ED-EST-06 (EE 10), EG-08, EL-08, EN-SUR-03, FB-6, FO-03, FR-6, FS-02, HP-09, IS-06 , LP-01, MA-05, MT-05, NU-CHN-6, NU-HOS-6, OP-3, PG-06, PM-06 , PM-MCO-02, SE-RES-2, SG-SRE-05, SG-SRE-06, SO-FLP-07, SO-MAO-09, TI-07 Aviation, TI-07 Marine, VM-3</v>
      </c>
      <c r="C1105" s="129" t="str" cm="1">
        <f t="array" ref="C1105">_xlfn.TEXTJOIN(", ",TRUE,_xlfn._xlws.FILTER('5. Données salariales brutes'!$A$2:$A$1297,('5. Données salariales brutes'!$C$2:$C$1297 &gt;'5. Données salariales brutes'!E1105)*('5. Données salariales brutes'!$C$2:$C$1297 &lt;'5. Données salariales brutes'!C1105),"No matches"))</f>
        <v>AG-03, AO-CAI-01, AR-04, BI-03, CH-03, CT-EAV-03 , CT-IAU-03, ED-EDS-05, ED-EST-05 (EE 9), ED-EST-05 (EE 10), ED-EST-06 (EE 8), ED-EST-06 (EE 9), EG-07, EL-07, EN-ENG-03, EN-SUR-02, FR-5, GT-07, HP-08, HR-04, IT-03, ND-HME-3, NU-CHN-5, NU-HOS-5, OP-2, PC-03, PE-05, PG-05, PH-01, PS-3, SG-PAT-04, SO-FLP-06, SO-MAO-08, SR-CPS1, SW-SCW-04, TI-08, TI-06 Marine, TI-07 Sécurité ferroviaire, TR-04, VM-2</v>
      </c>
    </row>
    <row r="1106" spans="1:3" ht="60" x14ac:dyDescent="0.25">
      <c r="A1106" s="61" t="str">
        <f>'5. Données salariales brutes'!A1106</f>
        <v>PY-01</v>
      </c>
      <c r="B1106" s="130" t="str" cm="1">
        <f t="array" ref="B1106">_xlfn.TEXTJOIN(", ", TRUE, _xlfn._xlws.FILTER('5. Données salariales brutes'!$A$2:$A$1297, ('5. Données salariales brutes'!$C$2:$C$1297 &lt; '5. Données salariales brutes'!D1106) * ('5. Données salariales brutes'!$C$2:$C$1297 &gt;= '5. Données salariales brutes'!C1106) * ('5. Données salariales brutes'!$A$2:$A$1297 &lt;&gt; '5. Données salariales brutes'!A1106), "No matches"))</f>
        <v>CR-01, CR-02, DD-01, ED-EST-01 Maritimes (EE 3), ED-EST-02 Maritimes (EE 2), ED-EST-01 Québec (EE 2), ED-EST-02 Québec (EE 1), ED-EST-01 Ontario (EE 1), ED-EST-01 Manitoba (EE 1), ED-EST-01 Saskatchewan (EE 3), ED-EST-02 Saskatchewan (EE 1), ED-EST-01 Alberta (EE 3), ED-EST-02 Alberta (EE 1), OE-CEO-3, OE-DEO-3, OE-MEO-3, SR-W (Groupe salarial 9) APC-2, SR-W (Groupe salarial 9) APD-2</v>
      </c>
      <c r="C1106" s="129" t="str" cm="1">
        <f t="array" ref="C1106">_xlfn.TEXTJOIN(", ",TRUE,_xlfn._xlws.FILTER('5. Données salariales brutes'!$A$2:$A$1297,('5. Données salariales brutes'!$C$2:$C$1297 &gt;'5. Données salariales brutes'!E1106)*('5. Données salariales brutes'!$C$2:$C$1297 &lt;'5. Données salariales brutes'!C1106),"No matches"))</f>
        <v>CM-02, DA-PRO-1, ED-EST-01 Maritimes (EE 2), ED-EST-02 Maritimes (EE 1), ED-EST-01 Québec (EE 1), ED-EST-01 Saskatchewan (EE 2), ED-EST-01 Alberta (EE 1), ED-EST-01 Alberta (EE 2), OE-BEO-2, OE-CEO-2, OE-DEO-2, OE-MSE-2, OE-MEO-2, ST-COR Niveau spécial C</v>
      </c>
    </row>
    <row r="1107" spans="1:3" ht="120" x14ac:dyDescent="0.25">
      <c r="A1107" s="61" t="str">
        <f>'5. Données salariales brutes'!A1107</f>
        <v>PY-02</v>
      </c>
      <c r="B1107" s="130" t="str" cm="1">
        <f t="array" ref="B1107">_xlfn.TEXTJOIN(", ", TRUE, _xlfn._xlws.FILTER('5. Données salariales brutes'!$A$2:$A$1297, ('5. Données salariales brutes'!$C$2:$C$1297 &lt; '5. Données salariales brutes'!D1107) * ('5. Données salariales brutes'!$C$2:$C$1297 &gt;= '5. Données salariales brutes'!C1107) * ('5. Données salariales brutes'!$A$2:$A$1297 &lt;&gt; '5. Données salariales brutes'!A1107), "No matches"))</f>
        <v>CM-04, CR-03, DA-CON-3, ED-EST-01 Maritimes (EE 6), ED-EST-02 Maritimes (EE 5), ED-EST-03 Maritimes (EE 2), ED-EST-01 Québec (EE 4), ED-EST-02 Québec (EE 3), ED-EST-03 Québec (EE 2), ED-EST-01 Ontario (EE 4), ED-EST-02 Ontario (EE 1),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APC-3, SR-W (Groupe salarial 9) APD-4, ST-SCY-1, ST-STN-2</v>
      </c>
      <c r="C1107" s="129" t="str" cm="1">
        <f t="array" ref="C1107">_xlfn.TEXTJOIN(", ",TRUE,_xlfn._xlws.FILTER('5. Données salariales brutes'!$A$2:$A$1297,('5. Données salariales brutes'!$C$2:$C$1297 &gt;'5. Données salariales brutes'!E1107)*('5. Données salariales brutes'!$C$2:$C$1297 &lt;'5. Données salariales brutes'!C1107),"No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SR-W (Groupe salarial 9) APD-3, ST-OCE-1, ST-OCE-2, ST-STN-1</v>
      </c>
    </row>
    <row r="1108" spans="1:3" ht="180" x14ac:dyDescent="0.25">
      <c r="A1108" s="61" t="str">
        <f>'5. Données salariales brutes'!A1108</f>
        <v>PY-03</v>
      </c>
      <c r="B1108" s="130" t="str" cm="1">
        <f t="array" ref="B1108">_xlfn.TEXTJOIN(", ", TRUE, _xlfn._xlws.FILTER('5. Données salariales brutes'!$A$2:$A$1297, ('5. Données salariales brutes'!$C$2:$C$1297 &lt; '5. Données salariales brutes'!D1108) * ('5. Données salariales brutes'!$C$2:$C$1297 &gt;= '5. Données salariales brutes'!C1108) * ('5. Données salariales brutes'!$A$2:$A$1297 &lt;&gt; '5. Données salariales brutes'!A1108), "No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GL-MAN-2, GL-MDO-4, GL-MOC-2, GL-MOC-3, GS-03, GT-01, HS-HDO-02, LI-4, OE-MEO-5, SR-W (Groupe salarial 1), SR-W (Groupe salarial 9) APC-4, SR-W (Groupe salarial 9) APD-5, ST-SCY-2, ST-SCY-3, TI-01</v>
      </c>
      <c r="C1108" s="129" t="str" cm="1">
        <f t="array" ref="C1108">_xlfn.TEXTJOIN(", ",TRUE,_xlfn._xlws.FILTER('5. Données salariales brutes'!$A$2:$A$1297,('5. Données salariales brutes'!$C$2:$C$1297 &gt;'5. Données salariales brutes'!E1108)*('5. Données salariales brutes'!$C$2:$C$1297 &lt;'5. Données salariales brutes'!C1108),"No matches"))</f>
        <v>CM-04, CR-03, DA-CON-3, DA-PRO-3, ED-EST-01 Maritimes (EE 7), ED-EST-02 Maritimes (EE 6), ED-EST-03 Maritimes (EE 3), ED-EST-01 Québec (EE 5), ED-EST-02 Québec (EE 4), ED-EST-03 Québec (EE 2), ED-EST-04 Québec (EE 1), ED-EST-01 Ontario (EE 5), ED-EST-02 Ontario (EE 1), ED-EST-02 Ontario (EE 2), ED-EST-03 Ontario (EE 1), ED-EST-01 Manitoba (EE 5), ED-EST-01 Manitoba (EE 6), ED-EST-02 Manitoba (EE 3), ED-EST-02 Manitoba (EE 4), ED-EST-03 Manitoba (EE 1), ED-EST-01 Saskatchewan (EE 7), ED-EST-02 Saskatchewan (EE 4), ED-EST-03 Saskatchewan (EE 1), ED-EST-03 Saskatchewan (EE 2), ED-EST-01 Alberta (EE 6), ED-EST-02 Alberta (EE 3), ED-EST-03 Alberta (EE 1), ED-EST-01 Colombie-Britannique(EE 3), ED-EST-01 Colombie-Britannique (EE 4), ED-EST-02 Colombie-Britannique (EE 2), ED-LAT-01 (EE 2), EU-TEA (Maritimes), EU-TEA (Québec), EU-TEA (Ontario), EU-TEA (Manitoba), EU-TEA (Saskatchewan), EU-TEA (Alberta), EU-TEA (Colombie-Britannique), GL-AMW-1, GL-AMW-2, GL-ELE -3, GL-ELE -4, GL-MAN-1, GL-MDO-2, GL-MDO-3, GL-MOC-1, HS-HDO-01, HS-PHS-02, LI-3, SR-W (Groupe salarial 9) APD-4, ST-OCE-3, ST-SCY-1</v>
      </c>
    </row>
    <row r="1109" spans="1:3" ht="210" x14ac:dyDescent="0.25">
      <c r="A1109" s="61" t="str">
        <f>'5. Données salariales brutes'!A1109</f>
        <v>PY-04</v>
      </c>
      <c r="B1109" s="130" t="str" cm="1">
        <f t="array" ref="B1109">_xlfn.TEXTJOIN(", ", TRUE, _xlfn._xlws.FILTER('5. Données salariales brutes'!$A$2:$A$1297, ('5. Données salariales brutes'!$C$2:$C$1297 &lt; '5. Données salariales brutes'!D1109) * ('5. Données salariales brutes'!$C$2:$C$1297 &gt;= '5. Données salariales brutes'!C1109) * ('5. Données salariales brutes'!$A$2:$A$1297 &lt;&gt; '5. Données salariales brutes'!A1109), "No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4), ED-EST-03 Saskatchewan (EE 5), ED-EST-02 Alberta (EE 6), ED-EST-03 Alberta (EE 3), ED-EST-04 Alberta (EE 1), ED-EST-01 Colombie-Britannique (EE 6),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v>
      </c>
      <c r="C1109" s="129" t="str" cm="1">
        <f t="array" ref="C1109">_xlfn.TEXTJOIN(", ",TRUE,_xlfn._xlws.FILTER('5. Données salariales brutes'!$A$2:$A$1297,('5. Données salariales brutes'!$C$2:$C$1297 &gt;'5. Données salariales brutes'!E1109)*('5. Données salariales brutes'!$C$2:$C$1297 &lt;'5. Données salariales brutes'!C1109),"No matches"))</f>
        <v>CM-05, CR-04, ED-EST-01 (EE 1), ED-EST-01 Maritimes (EE 8),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GL-MOC-4, GS-03, GS-04, HS-HDO-02, LI-4, OE-MEO-5, SR-W (Groupe salarial 1), SR-W (Groupe salarial 9) APD-5, ST-COR-1, ST-SCY-3, TI-01</v>
      </c>
    </row>
    <row r="1110" spans="1:3" ht="270" x14ac:dyDescent="0.25">
      <c r="A1110" s="61" t="str">
        <f>'5. Données salariales brutes'!A1110</f>
        <v>PY-05</v>
      </c>
      <c r="B1110" s="130" t="str" cm="1">
        <f t="array" ref="B1110">_xlfn.TEXTJOIN(", ", TRUE, _xlfn._xlws.FILTER('5. Données salariales brutes'!$A$2:$A$1297, ('5. Données salariales brutes'!$C$2:$C$1297 &lt; '5. Données salariales brutes'!D1110) * ('5. Données salariales brutes'!$C$2:$C$1297 &gt;= '5. Données salariales brutes'!C1110) * ('5. Données salariales brutes'!$A$2:$A$1297 &lt;&gt; '5. Données salariales brutes'!A1110), "No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ED-EST-04 Colombie-Britannique (EE 3),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SC-3 (service du pont et service de la chambre des machines), SC-4 (service du pont et service de la chambre des machines), SC-STD-3, SC-STD-4, SC-3 (utilisation de matériel et métier spécialisés), SR-W (Groupe salarial 2), SR-W (Groupe salarial 9) APC-6, SR-W (Groupe salarial 9) APD-8</v>
      </c>
      <c r="C1110" s="129" t="str" cm="1">
        <f t="array" ref="C1110">_xlfn.TEXTJOIN(", ",TRUE,_xlfn._xlws.FILTER('5. Données salariales brutes'!$A$2:$A$1297,('5. Données salariales brutes'!$C$2:$C$1297 &gt;'5. Données salariales brutes'!E1110)*('5. Données salariales brutes'!$C$2:$C$1297 &lt;'5. Données salariales brutes'!C1110),"No matches"))</f>
        <v>CR-05, 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3), ED-EST-04 Colombie-Britannique (EE 1), ED-LAT-01 (EE 6), ED-LAT-01 (EE 7), ED-LAT-02 (EE 3), ED-LAT-03 (EE 1), ED-LAT-03 (EE 2), EG-01, GL-AMW-6, GL-ELE -8, GL-GHW-3, GL-GHW-4, GL-MAM-5, GL-MAN-4, GL-MAN-5, GL-MDO-6, GL-MDO-7, GL-MOC-5, GL-MOC-6, GL-PRW-00, GL-PRW-5, GT-02, HP-01, HS-HDO-03, HS-HDO-04, HS-PHS-04, OM-01, SC-1 (service du pont et service de la chambre des machines), SC-2 (service du pont et service de la chambre des machines), SC-STD-1, SC-STD-2, SC-1 (utilisation de matériel et métier spécialisés), SC-2 (utilisation de matériel et métier spécialisés), SR-W (Groupe salarial 9) APC-5, SR-W (Groupe salarial 9) APD-7, ST-SCY-4, TI-02, WP-01</v>
      </c>
    </row>
    <row r="1111" spans="1:3" ht="330" x14ac:dyDescent="0.25">
      <c r="A1111" s="61" t="str">
        <f>'5. Données salariales brutes'!A1111</f>
        <v>PY-06</v>
      </c>
      <c r="B1111" s="130" t="str" cm="1">
        <f t="array" ref="B1111">_xlfn.TEXTJOIN(", ", TRUE, _xlfn._xlws.FILTER('5. Données salariales brutes'!$A$2:$A$1297, ('5. Données salariales brutes'!$C$2:$C$1297 &lt; '5. Données salariales brutes'!D1111) * ('5. Données salariales brutes'!$C$2:$C$1297 &gt;= '5. Données salariales brutes'!C1111) * ('5. Données salariales brutes'!$A$2:$A$1297 &lt;&gt; '5. Données salariales brutes'!A1111), "No matches"))</f>
        <v>AS-02, CM-07, CO-DEV/PER, CR-06, DA-CON-6, ED-EST-01 (EE 6), ED-EST-02 (EE 4), ED-EST-02 (EE 5) , ED-EST-03 (EE 2), ED-EST-03 (EE 3), ED-EST-04 Maritimes (EE 6), ED-EST-05 Maritimes (EE 4),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GL-GHW-8, GL-INM-10, GL-INM-11, GL-MAM-8, GL-MAM-9, GL-MAN-8, GL-MAN-9, GL-MDO-10, GL-MOC-9, GL-MST-11, GL-MST-12, GL-PCF-6,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c r="C1111" s="129" t="str" cm="1">
        <f t="array" ref="C1111">_xlfn.TEXTJOIN(", ",TRUE,_xlfn._xlws.FILTER('5. Données salariales brutes'!$A$2:$A$1297,('5. Données salariales brutes'!$C$2:$C$1297 &gt;'5. Données salariales brutes'!E1111)*('5. Données salariales brutes'!$C$2:$C$1297 &lt;'5. Données salariales brutes'!C1111),"No matches"))</f>
        <v>AR-01, AS-01, CM-06, DA-CON-5, DA-PRO-5, DD-04, EC-01, ED-EST-01 (EE 4), ED-EST-01 (EE 5), ED-EST-02 (EE 3) , ED-EST-03 (EE 1), ED-EST-03 Maritimes (EE 8), ED-EST-03 Maritimes (EE 9), ED-EST-04 Maritimes (EE 4), ED-EST-04 Maritimes (EE 5), ED-EST-05 Maritimes (EE 2), ED-EST-05 Maritimes (EE 3), ED-EST-06 Maritimes (EE 1), ED-EST-06 Maritimes (EE 2), ED-EST-01 Québec (EE 9), ED-EST-02 Québec (EE 9), ED-EST-03 Québec (EE 7),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GL-AMW-8, GL-ELE -10, GL-GHW-5, GL-GHW-6, GL-INM-9, GL-MAM-00, GL-MAM-6, GL-MAM-7, GL-MAN-7, GL-MDO-8, GL-MDO-9, GL-MOC-7, GL-MOC-8, GL-MST-10, GL-PCF-00,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 TI-03</v>
      </c>
    </row>
    <row r="1112" spans="1:3" ht="330" x14ac:dyDescent="0.25">
      <c r="A1112" s="61" t="str">
        <f>'5. Données salariales brutes'!A1112</f>
        <v>PY-07</v>
      </c>
      <c r="B1112" s="130" t="str" cm="1">
        <f t="array" ref="B1112">_xlfn.TEXTJOIN(", ", TRUE, _xlfn._xlws.FILTER('5. Données salariales brutes'!$A$2:$A$1297, ('5. Données salariales brutes'!$C$2:$C$1297 &lt; '5. Données salariales brutes'!D1112) * ('5. Données salariales brutes'!$C$2:$C$1297 &gt;= '5. Données salariales brutes'!C1112) * ('5. Données salariales brutes'!$A$2:$A$1297 &lt;&gt; '5. Données salariales brutes'!A1112), "No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GL-MOC-10, GL-MOC-11, GL-MST-13, GL-MST-14, GL-PCF-8, GL-PCF-9, GL-PIP-9, GL-PRW-10, GL-SMW-00, GL-SMW-8, GL-VHE-8, GL-VHE-9, GL-WOW-10, GL-WOW-11, GS-08, HP-03, HR-01, HS-HDO-07, HS-HDO-08, HS-PHS-07, LI-8, MA-02, PE-01, PG-02, PI-03-CGC,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TI-04, WP-02</v>
      </c>
      <c r="C1112" s="129" t="str" cm="1">
        <f t="array" ref="C1112">_xlfn.TEXTJOIN(", ",TRUE,_xlfn._xlws.FILTER('5. Données salariales brutes'!$A$2:$A$1297,('5. Données salariales brutes'!$C$2:$C$1297 &gt;'5. Données salariales brutes'!E1112)*('5. Données salariales brutes'!$C$2:$C$1297 &lt;'5. Données salariales brutes'!C1112),"No matches"))</f>
        <v>AS-02, CM-07, CO-DEV/PER, CR-06, DA-CON-6, ED-EST-01 (EE 6), ED-EST-02 (EE 5) , ED-EST-03 (EE 2), ED-EST-03 (EE 3), ED-EST-04 Maritimes (EE 6), ED-EST-05 Maritimes (EE 4), ED-EST-06 Maritimes (EE 3), ED-EST-01 Québec (EE 10),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ED-EST-06 Ontario (EE 2),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ED-EST-06 Alberta (EE 2), ED-EST-02 Colombie-Britannique (EE 9), ED-EST-03 Colombie-Britannique (EE 5), ED-EST-03 Colombie-Britannique(EE 6), ED-EST-04 Colombie-Britannique (EE 4), ED-EST-05 Colombie-Britannique (EE 2), ED-EST-05 Colombie-Britannique (EE 3), ED-EST-06 Colombie-Britannique (EE 1), ED-LAT-01 (EE 10), ED-LAT-01 (EE 11), ED-LAT-02 (EE 7), ED-LAT-03 (EE 5), ED-LAT-03 (EE 6), ED-LAT-04 (EE 3), ED-LAT-04 (EE 4), EG-02, EL-02, EN-ENG-01, FR - Recruitment, GL-AIM-9, GL-AIM-10, GL-AMW-10, GL-COI-00, GL-ELE -11, GL-ELE -12, GL-GHW-7, GL-GHW-8, GL-INM-10, GL-INM-11, GL-MAM-8, GL-MAM-9, GL-MAN-8, GL-MAN-9, GL-MDO-10, GL-MOC-9, GL-MST-11, GL-MST-12, GL-PCF-7, GL-PIP-00, GL-PRW-8, GL-PRW-9, GL-VHE-00, GL-WOW-9, GS-07, GT-03, HP-02, HS-HDO-05, HS-HDO-06, HS-PHS-05, HS-PHS-06, IS-02 , LI-7, MT-01, OM-02, PM-02 , SC-5 (service du pont et service de la chambre des machines), SC-6 (service du pont et service de la chambre des machines), SC-STD-5, SC-STD-6, SC-4 (utilisation de matériel et métier spécialisés), SG-SRE-01, SO-MAO-TO, SR-E (Groupe salarial 1), SR-W (Groupe salarial 9) APC-7, SR-W (Groupe salarial 9) APD-9, TR-01</v>
      </c>
    </row>
    <row r="1113" spans="1:3" x14ac:dyDescent="0.25">
      <c r="A1113" s="61" t="str">
        <f>'5. Données salariales brutes'!A1113</f>
        <v>RO-00</v>
      </c>
      <c r="B1113" s="130" t="str" cm="1">
        <f t="array" ref="B1113">_xlfn.TEXTJOIN(", ", TRUE, _xlfn._xlws.FILTER('5. Données salariales brutes'!$A$2:$A$1297, ('5. Données salariales brutes'!$C$2:$C$1297 &lt; '5. Données salariales brutes'!D1113) * ('5. Données salariales brutes'!$C$2:$C$1297 &gt;= '5. Données salariales brutes'!C1113) * ('5. Données salariales brutes'!$A$2:$A$1297 &lt;&gt; '5. Données salariales brutes'!A1113), "No matches"))</f>
        <v>CM-01, ST-COR Niveau spécial A</v>
      </c>
      <c r="C1113" s="129" t="str" cm="1">
        <f t="array" ref="C1113">_xlfn.TEXTJOIN(", ",TRUE,_xlfn._xlws.FILTER('5. Données salariales brutes'!$A$2:$A$1297,('5. Données salariales brutes'!$C$2:$C$1297 &gt;'5. Données salariales brutes'!E1113)*('5. Données salariales brutes'!$C$2:$C$1297 &lt;'5. Données salariales brutes'!C1113),"No matches"))</f>
        <v>OE-BEO-1, OE-CEO-1, OE-DEO-1, OE-MSE-1, OE-MEO-1</v>
      </c>
    </row>
    <row r="1114" spans="1:3" ht="285" x14ac:dyDescent="0.25">
      <c r="A1114" s="61" t="str">
        <f>'5. Données salariales brutes'!A1114</f>
        <v>RO-01</v>
      </c>
      <c r="B1114" s="130" t="str" cm="1">
        <f t="array" ref="B1114">_xlfn.TEXTJOIN(", ", TRUE, _xlfn._xlws.FILTER('5. Données salariales brutes'!$A$2:$A$1297, ('5. Données salariales brutes'!$C$2:$C$1297 &lt; '5. Données salariales brutes'!D1114) * ('5. Données salariales brutes'!$C$2:$C$1297 &gt;= '5. Données salariales brutes'!C1114) * ('5. Données salariales brutes'!$A$2:$A$1297 &lt;&gt; '5. Données salariales brutes'!A1114), "No matches"))</f>
        <v>AR-01, AS-02, CM-07, CO-DEV/PER, DA-CON-5, DA-CON-6, EC-01, ED-EST-01 (EE 5), ED-EST-02 (EE 4), ED-EST-02 (EE 5) , ED-EST-03 (EE 2), ED-EST-04 Maritimes (EE 5), ED-EST-04 Maritimes (EE 6), ED-EST-05 Maritimes (EE 3),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GL-GHW-6, GL-GHW-7, GL-INM-10, GL-MAM-8, GL-MAN-8, GL-MDO-9, GL-MDO-10, GL-MOC-8, GL-MOC-9, GL-MST-11, GL-PCF-6, GL-PCF-7, GL-PIP-00, GL-PRW-8, GL-VHE-00,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3), SR-W (Groupe salarial 9) APC-7, SR-W (Groupe salarial 9) APD-9, TI-03, TR-01</v>
      </c>
      <c r="C1114" s="129" t="str" cm="1">
        <f t="array" ref="C1114">_xlfn.TEXTJOIN(", ",TRUE,_xlfn._xlws.FILTER('5. Données salariales brutes'!$A$2:$A$1297,('5. Données salariales brutes'!$C$2:$C$1297 &gt;'5. Données salariales brutes'!E1114)*('5. Données salariales brutes'!$C$2:$C$1297 &lt;'5. Données salariales brutes'!C1114),"No matches"))</f>
        <v>AS-01, CM-06,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APD-8</v>
      </c>
    </row>
    <row r="1115" spans="1:3" x14ac:dyDescent="0.25">
      <c r="A1115" s="61" t="str">
        <f>'5. Données salariales brutes'!A1115</f>
        <v>RO-02</v>
      </c>
      <c r="B1115" s="130" t="str" cm="1">
        <f t="array" ref="B1115">_xlfn.TEXTJOIN(", ", TRUE, _xlfn._xlws.FILTER('5. Données salariales brutes'!$A$2:$A$1297, ('5. Données salariales brutes'!$C$2:$C$1297 &lt; '5. Données salariales brutes'!D1115) * ('5. Données salariales brutes'!$C$2:$C$1297 &gt;= '5. Données salariales brutes'!C1115) * ('5. Données salariales brutes'!$A$2:$A$1297 &lt;&gt; '5. Données salariales brutes'!A1115), "No matches"))</f>
        <v>No matches</v>
      </c>
      <c r="C1115" s="129" t="str" cm="1">
        <f t="array" ref="C1115">_xlfn.TEXTJOIN(", ",TRUE,_xlfn._xlws.FILTER('5. Données salariales brutes'!$A$2:$A$1297,('5. Données salariales brutes'!$C$2:$C$1297 &gt;'5. Données salariales brutes'!E1115)*('5. Données salariales brutes'!$C$2:$C$1297 &lt;'5. Données salariales brutes'!C1115),"No matches"))</f>
        <v>No matches</v>
      </c>
    </row>
    <row r="1116" spans="1:3" ht="255" x14ac:dyDescent="0.25">
      <c r="A1116" s="61" t="str">
        <f>'5. Données salariales brutes'!A1116</f>
        <v>RO-03</v>
      </c>
      <c r="B1116" s="130" t="str" cm="1">
        <f t="array" ref="B1116">_xlfn.TEXTJOIN(", ", TRUE, _xlfn._xlws.FILTER('5. Données salariales brutes'!$A$2:$A$1297, ('5. Données salariales brutes'!$C$2:$C$1297 &lt; '5. Données salariales brutes'!D1116) * ('5. Données salariales brutes'!$C$2:$C$1297 &gt;= '5. Données salariales brutes'!C1116) * ('5. Données salariales brutes'!$A$2:$A$1297 &lt;&gt; '5. Données salariales brutes'!A1116), "No matches"))</f>
        <v>AI-01, CO-01, CT-EAV-01 , CT-IAU-01 , DA-CON-8, DA-PRO-7, DD-07, DS-2, ED-EDS-01, ED-EST-02 (EE 9), ED-EST-03 (EE 6), ED-EST-03 (EE 7), ED-EST-04 (EE 4), ED-EST-05 (EE 2), ED-EST-05 (EE 3), ED-EST-06 (EE 1), ED-EST-05 Maritimes (EE 8), ED-EST-06 Maritimes (EE 7), ED-EST-05 Québec (EE 10), ED-EST-05 Québec (EE 11), ED-EST-06 Québec (EE 8),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HS-HDO-09, IT-01, LS-01, LS-02, OM-03, PE-02, PG-03, PR(S)-02, SC-7 (utilisation de matériel et métier spécialisés), SE-RES-1, SG-PAT-02, SG-SRE-02, SO-MAO-02, SO-RAD-01, SR-E (APA), SR-E (APB), SR-W (Groupe salarial 7), SR-W (Groupe salarial 8), SW-SCW-02, TI-05, UT-1, WP-03</v>
      </c>
      <c r="C1116" s="129" t="str" cm="1">
        <f t="array" ref="C1116">_xlfn.TEXTJOIN(", ",TRUE,_xlfn._xlws.FILTER('5. Données salariales brutes'!$A$2:$A$1297,('5. Données salariales brutes'!$C$2:$C$1297 &gt;'5. Données salariales brutes'!E1116)*('5. Données salariales brutes'!$C$2:$C$1297 &lt;'5. Données salariales brutes'!C1116),"No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GL-PRW-11, GL-PRW-12, GL-SMW-9, GL-VHE-10, GL-WOW-12, GS-09, GT-04, HS-PHS-08, IS-03 , LI-9, PC-01, PI-04-CGC, PM-04 , PO-IMA-02, PO-LES-TO-02, PO-LES-IM-02, PO-TCO-02, PS-1, SC-6 (utilisation de matériel et métier spécialisés), SO-FLP-01, SO-MAO-01, SR-E (Groupe salarial 3 MDO-4), SR-W (Groupe salarial 6), SW-SCW-01, SW-CHA-01</v>
      </c>
    </row>
    <row r="1117" spans="1:3" ht="255" x14ac:dyDescent="0.25">
      <c r="A1117" s="61" t="str">
        <f>'5. Données salariales brutes'!A1117</f>
        <v>RO-04</v>
      </c>
      <c r="B1117" s="130" t="str" cm="1">
        <f t="array" ref="B1117">_xlfn.TEXTJOIN(", ", TRUE, _xlfn._xlws.FILTER('5. Données salariales brutes'!$A$2:$A$1297, ('5. Données salariales brutes'!$C$2:$C$1297 &lt; '5. Données salariales brutes'!D1117) * ('5. Données salariales brutes'!$C$2:$C$1297 &gt;= '5. Données salariales brutes'!C1117) * ('5. Données salariales brutes'!$A$2:$A$1297 &lt;&gt; '5. Données salariales brutes'!A1117),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PE-03, PO-IMA-03, PO-LES-TO-03, PO-LES-IM-03, PO-TCO-03, SO-FLP-03, SO-MAO-03, SO-RAD-02, SR-E (Groupe salarial 5), TI-05 Aviation, TR-02</v>
      </c>
      <c r="C1117" s="129" t="str" cm="1">
        <f t="array" ref="C1117">_xlfn.TEXTJOIN(", ",TRUE,_xlfn._xlws.FILTER('5. Données salariales brutes'!$A$2:$A$1297,('5. Données salariales brutes'!$C$2:$C$1297 &gt;'5. Données salariales brutes'!E1117)*('5. Données salariales brutes'!$C$2:$C$1297 &lt;'5. Données salariales brutes'!C1117),"No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9), ED-LAT-04 (EE 10), ED-LAT-04 (EE 11), EG-04, EL-04, EN-ENG-02, EN-SUR-01, GL-COI-12, GL-COI-13, GL-EIM-12, GL-EIM-13, GL-MAM-14, GL-MAN-14, GL-PCF-12, GL-PCF-13, GL-PIP-12, GL-PIP-13, GL-PRW-14, GL-SMW-11, GL-VHE-12, GL-VHE-13, GL-WOW-14, GS-10, GS-11, HP-04, HR-02, HS-HDO-09, HS-HDO-10, HS-PHS-09, LS-02, MT-02, NU-CHN-1, NU-HOS-1, PE-02, PI-05-CGC, PR(S)-02, SC-7 (utilisation de matériel et métier spécialisés), SE-RES-1, SG-PAT-02, SO-FLP-02, SO-MAO-02, SO-RAD-01, SR-E (Groupe salarial 4 MDO-5), SR-W (Groupe salarial 8), SR-W (Groupe salarial 11), SW-SCW-02, SW-CHA-02, TI-05, UT-1</v>
      </c>
    </row>
    <row r="1118" spans="1:3" ht="210" x14ac:dyDescent="0.25">
      <c r="A1118" s="61" t="str">
        <f>'5. Données salariales brutes'!A1118</f>
        <v>RO-05</v>
      </c>
      <c r="B1118" s="130" t="str" cm="1">
        <f t="array" ref="B1118">_xlfn.TEXTJOIN(", ", TRUE, _xlfn._xlws.FILTER('5. Données salariales brutes'!$A$2:$A$1297, ('5. Données salariales brutes'!$C$2:$C$1297 &lt; '5. Données salariales brutes'!D1118) * ('5. Données salariales brutes'!$C$2:$C$1297 &gt;= '5. Données salariales brutes'!C1118) * ('5. Données salariales brutes'!$A$2:$A$1297 &lt;&gt; '5. Données salariales brutes'!A1118), "No matches"))</f>
        <v>AS-05, CT-EAV-02 , CT-IAU-02, DS-3, ED-EDS-03, ED-EST-04 (EE 8), ED-EST-05 (EE 6), ED-EST-06 (EE 5), ED-EST-06 Ontario (EE 9), ED-EST-05 Manitoba (EE 10), ED-EST-06 Manitoba (EE 8), ED-EST-06 Manitoba (EE 9), ED-EST-06 Saskatchewan (EE 10), ED-EST-06 Alberta (EE 9), ED-EST-06 Alberta (EE 10), ED-EST-05 Colombie-Britannique (EE 10), ED-EST-05 Colombie-Britannique (EE 11), ED-EST-06 Colombie-Britannique (EE 9), ED-EST-06 Colombie-Britannique (EE 10), EG-06, FB-4, GT-06, HR-03, IS-04 , IT-02, LS-03, ND-ADV-1, NU-CHN-2, NU-CHN-3, NU-HOS-2, NU-HOS-3, PG-04, PM-05 , PM-MCO-01, PO-LES-TO-04, PO-TCO-04, PS-2, SG-PAT-03, SG-SRE-03, SO-FLP-04, SO-MAO-05, SR-E (Groupe salarial 9), SR-E (Groupe salarial 10), SR-E (Groupe salarial 11), SR-E (Groupe salarial 12), SR-W (Groupe salarial 12), SW-SCW-01 Travailleurs du service social clinique, SW-SCW-02 Travailleurs du service social clinique, SW-CHA-03, VM-1</v>
      </c>
      <c r="C1118" s="129" t="str" cm="1">
        <f t="array" ref="C1118">_xlfn.TEXTJOIN(", ",TRUE,_xlfn._xlws.FILTER('5. Données salariales brutes'!$A$2:$A$1297,('5. Données salariales brutes'!$C$2:$C$1297 &gt;'5. Données salariales brutes'!E1118)*('5. Données salariales brutes'!$C$2:$C$1297 &lt;'5. Données salariales brutes'!C1118),"No matches"))</f>
        <v>AG-02, AI-02, BI-02, CH-02, CX-2, DD-09, ED-EDS-02, ED-EST-03 (EE 9), ED-EST-04 (EE 6), ED-EST-04 (EE 7), ED-EST-05 (EE 4),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7), ED-EST-06 Colombie-Britannique (EE 8), ED-LAT-04 (EE 12), ED-LAT-04 (EE 13), EG-05, EL-05, EU-PEI-2, FB-3, FO-01, FR-1, FR-2, FS-01, GL-EIM-14, GL-PCF-14, GL-SMW-13, GL-SMW-14, GL-VHE-14, GS-12, GS-13, HP-06, HS-PHS-10, LP-00, MA-03, ND-DIT-1, ND-HME-1, OM-04, PC-02, PE-03, PI-06-CGC, PR(S)-03, SO-FLP-03, SO-MAO-04, SO-RAD-02, SO-RAD-03, SR-E (Groupe salarial 5), SR-E (Groupe salarial 6), SR-E (Groupe salarial 7), SR-E (Groupe salarial 8), SW-SCW-03, TI-06, TI-05 Aviation, TI-05 Marine, WP-04</v>
      </c>
    </row>
    <row r="1119" spans="1:3" ht="75" x14ac:dyDescent="0.25">
      <c r="A1119" s="61" t="str">
        <f>'5. Données salariales brutes'!A1119</f>
        <v>RO-06</v>
      </c>
      <c r="B1119" s="130" t="str" cm="1">
        <f t="array" ref="B1119">_xlfn.TEXTJOIN(", ", TRUE, _xlfn._xlws.FILTER('5. Données salariales brutes'!$A$2:$A$1297, ('5. Données salariales brutes'!$C$2:$C$1297 &lt; '5. Données salariales brutes'!D1119) * ('5. Données salariales brutes'!$C$2:$C$1297 &gt;= '5. Données salariales brutes'!C1119) * ('5. Données salariales brutes'!$A$2:$A$1297 &lt;&gt; '5. Données salariales brutes'!A1119), "No matches"))</f>
        <v>AG-03, AS-06, BI-03, CH-03, CT-EAV-03 , CT-IAU-03, ED-EDS-04, ED-EST-05 (EE 9), ED-EST-06 (EE 7), ED-EST-06 (EE 8), EG-07, EL-07, EN-ENG-03, EN-SUR-02, FB-5, FR-4, GT-07, HP-08, HR-04, IS-05 , LS-04, MA-04, MT-04, ND-ADV-2, ND-DIT-3, ND-HME-3, NU-CHN-5, NU-HOS-5, OM-05, OP-2, PC-03, PG-05, PH-01, SG-SRE-04, SO-FLP-06, SO-MAO-07, SW-SCW-04, TI-06 Aviation, TI-06 Marine, VM-2, WP-05</v>
      </c>
      <c r="C1119" s="129" t="str" cm="1">
        <f t="array" ref="C1119">_xlfn.TEXTJOIN(", ",TRUE,_xlfn._xlws.FILTER('5. Données salariales brutes'!$A$2:$A$1297,('5. Données salariales brutes'!$C$2:$C$1297 &gt;'5. Données salariales brutes'!E1119)*('5. Données salariales brutes'!$C$2:$C$1297 &lt;'5. Données salariales brutes'!C1119),"No matches"))</f>
        <v>AI-03, AR-03, CT-FIN-02 , CX-3, EC-05, ED-EDS-03, ED-EST-04 (EE 9), ED-EST-04 (EE 10), ED-EST-05 (EE 7), ED-EST-05 (EE 8), ED-EST-06 (EE 6), ED-EST-06 Ontario (EE 10), ED-EST-06 Manitoba (EE 10), ED-EST-06 Colombie-Britannique (EE 11), EG-06, EL-06, FO-02, FR-3, HP-07, MT-03, ND-DIT-2, ND-HME-2, NU-CHN-3, NU-CHN-4, NU-HOS-3, NU-HOS-4, OP-1, PE-04, PI-07-CGC, PR(S)-04, SO-FLP-05, SO-MAO-06, SR-E (Groupe salarial 12), SW-SCW-03 Travailleurs du service social clinique, TI-07, TI-06 Sécurité ferroviaire, TR-03, UT-2</v>
      </c>
    </row>
    <row r="1120" spans="1:3" ht="255" x14ac:dyDescent="0.25">
      <c r="A1120" s="61" t="str">
        <f>'5. Données salariales brutes'!A1120</f>
        <v>SC-1 (service du pont et service de la chambre des machines)</v>
      </c>
      <c r="B1120" s="130" t="str" cm="1">
        <f t="array" ref="B1120">_xlfn.TEXTJOIN(", ", TRUE, _xlfn._xlws.FILTER('5. Données salariales brutes'!$A$2:$A$1297, ('5. Données salariales brutes'!$C$2:$C$1297 &lt; '5. Données salariales brutes'!D1120) * ('5. Données salariales brutes'!$C$2:$C$1297 &gt;= '5. Données salariales brutes'!C1120) * ('5. Données salariales brutes'!$A$2:$A$1297 &lt;&gt; '5. Données salariales brutes'!A1120), "No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7), ED-LAT-02 (EE 4), ED-LAT-03 (EE 2), ED-LAT-03 (EE 3), ED-LAT-04 (EE 1), EG-01, GL-AIM-00, GL-AMW-7, GL-ELE -8, GL-ELE -9, GL-GHW-4, GL-INM-00, GL-MAM-5, GL-MAM-6, GL-MAN-5, GL-MAN-6, GL-MDO-7, GL-MOC-6, GL-MOC-7, GL-MST-00, GL-MST-9, GL-PRW-5, GL-PRW-6, GS-05, GT-02, HP-01, HS-HDO-04, HS-PHS-04, IS-01 , LI-6, MA-01, OM-01, PI-01-CGC, PM-01 , PY-05, SC-2 (service du pont et service de la chambre des machines), SC-3 (service du pont et service de la chambre des machines), SC-STD-1, SC-STD-2, SC-STD-3, SC-2 (utilisation de matériel et métier spécialisés), SC-3 (utilisation de matériel et métier spécialisés), SR-W (Groupe salarial 9) APC-6, SR-W (Groupe salarial 9) APD-7, ST-SCY-4, WP-01</v>
      </c>
      <c r="C1120" s="129" t="str" cm="1">
        <f t="array" ref="C1120">_xlfn.TEXTJOIN(", ",TRUE,_xlfn._xlws.FILTER('5. Données salariales brutes'!$A$2:$A$1297,('5. Données salariales brutes'!$C$2:$C$1297 &gt;'5. Données salariales brutes'!E1120)*('5. Données salariales brutes'!$C$2:$C$1297 &lt;'5. Données salariales brutes'!C1120),"No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(utilisation de matériel et métier spécialisés), SR-W (Groupe salarial 9) APC-5, SR-W (Groupe salarial 9) APD-6, ST-COR-1, TI-02</v>
      </c>
    </row>
    <row r="1121" spans="1:3" ht="270" x14ac:dyDescent="0.25">
      <c r="A1121" s="61" t="str">
        <f>'5. Données salariales brutes'!A1121</f>
        <v>SC-2 (service du pont et service de la chambre des machines)</v>
      </c>
      <c r="B1121" s="130" t="str" cm="1">
        <f t="array" ref="B1121">_xlfn.TEXTJOIN(", ", TRUE, _xlfn._xlws.FILTER('5. Données salariales brutes'!$A$2:$A$1297, ('5. Données salariales brutes'!$C$2:$C$1297 &lt; '5. Données salariales brutes'!D1121) * ('5. Données salariales brutes'!$C$2:$C$1297 &gt;= '5. Données salariales brutes'!C1121) * ('5. Données salariales brutes'!$A$2:$A$1297 &lt;&gt; '5. Données salariales brutes'!A1121),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SC-3 (service du pont et service de la chambre des machines), SC-STD-2, SC-STD-3, SC-3 (utilisation de matériel et métier spécialisés), SR-W (Groupe salarial 2), SR-W (Groupe salarial 9) APC-6, SR-W (Groupe salarial 9) APD-7</v>
      </c>
      <c r="C1121" s="129" t="str" cm="1">
        <f t="array" ref="C1121">_xlfn.TEXTJOIN(", ",TRUE,_xlfn._xlws.FILTER('5. Données salariales brutes'!$A$2:$A$1297,('5. Données salariales brutes'!$C$2:$C$1297 &gt;'5. Données salariales brutes'!E1121)*('5. Données salariales brutes'!$C$2:$C$1297 &lt;'5. Données salariales brutes'!C1121),"No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row>
    <row r="1122" spans="1:3" ht="270" x14ac:dyDescent="0.25">
      <c r="A1122" s="61" t="str">
        <f>'5. Données salariales brutes'!A1122</f>
        <v>SC-3 (service du pont et service de la chambre des machines)</v>
      </c>
      <c r="B1122" s="130" t="str" cm="1">
        <f t="array" ref="B1122">_xlfn.TEXTJOIN(", ", TRUE, _xlfn._xlws.FILTER('5. Données salariales brutes'!$A$2:$A$1297, ('5. Données salariales brutes'!$C$2:$C$1297 &lt; '5. Données salariales brutes'!D1122) * ('5. Données salariales brutes'!$C$2:$C$1297 &gt;= '5. Données salariales brutes'!C1122) * ('5. Données salariales brutes'!$A$2:$A$1297 &lt;&gt; '5. Données salariales brutes'!A1122), "No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4), ED-LAT-04 (EE 2), GL-AMW-8, GL-AMW-9, GL-ELE -10, GL-GHW-5, GL-GHW-6, GL-INM-9, GL-MAM-00, GL-MAM-6, GL-MAM-7, GL-MAN-7, GL-MDO-8, GL-MDO-9, GL-MOC-7, GL-MOC-8, GL-MST-10, GL-PCF-00, GL-PCF-6, GL-PRW-7, GL-WOW-00, GS-05, GS-06, MA-01, PG-01, PI-02-CGC, PY-06, RO-01, SC-4 (service du pont et service de la chambre des machines), SC-STD-3, SC-STD-4, SC-3 (utilisation de matériel et métier spécialisés), SR-W (Groupe salarial 2), SR-W (Groupe salarial 3), SR-W (Groupe salarial 9) APC-6, SR-W (Groupe salarial 9) APD-8, TI-03</v>
      </c>
      <c r="C1122" s="129" t="str" cm="1">
        <f t="array" ref="C1122">_xlfn.TEXTJOIN(", ",TRUE,_xlfn._xlws.FILTER('5. Données salariales brutes'!$A$2:$A$1297,('5. Données salariales brutes'!$C$2:$C$1297 &gt;'5. Données salariales brutes'!E1122)*('5. Données salariales brutes'!$C$2:$C$1297 &lt;'5. Données salariales brutes'!C1122),"No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row>
    <row r="1123" spans="1:3" ht="270" x14ac:dyDescent="0.25">
      <c r="A1123" s="61" t="str">
        <f>'5. Données salariales brutes'!A1123</f>
        <v>SC-4 (service du pont et service de la chambre des machines)</v>
      </c>
      <c r="B1123" s="130" t="str" cm="1">
        <f t="array" ref="B1123">_xlfn.TEXTJOIN(", ", TRUE, _xlfn._xlws.FILTER('5. Données salariales brutes'!$A$2:$A$1297, ('5. Données salariales brutes'!$C$2:$C$1297 &lt; '5. Données salariales brutes'!D1123) * ('5. Données salariales brutes'!$C$2:$C$1297 &gt;= '5. Données salariales brutes'!C1123) * ('5. Données salariales brutes'!$A$2:$A$1297 &lt;&gt; '5. Données salariales brutes'!A1123),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GL-MAM-7, GL-MAM-8, GL-MAN-8, GL-MDO-9, GL-MDO-10, GL-MOC-8, GL-MOC-9, GL-MST-11, GL-PCF-6, GL-PIP-00, GL-PRW-8, GS-06, GS-07, GT-03, HP-02, HS-HDO-05, HS-HDO-06, HS-PHS-05, IS-02 , LI-7, MT-01, PI-02-CGC, PM-02 , PY-06, RO-01, SC-5 (service du pont et service de la chambre des machines), SC-STD-4, SC-STD-5, SC-4 (utilisation de matériel et métier spécialisés), SG-SRE-01, SR-W (Groupe salarial 3), SR-W (Groupe salarial 9) APC-7, SR-W (Groupe salarial 9) APD-8, TI-03, TR-01</v>
      </c>
      <c r="C1123" s="129" t="str" cm="1">
        <f t="array" ref="C1123">_xlfn.TEXTJOIN(", ",TRUE,_xlfn._xlws.FILTER('5. Données salariales brutes'!$A$2:$A$1297,('5. Données salariales brutes'!$C$2:$C$1297 &gt;'5. Données salariales brutes'!E1123)*('5. Données salariales brutes'!$C$2:$C$1297 &lt;'5. Données salariales brutes'!C1123),"No matches"))</f>
        <v>AS-01, CM-06, CR-05, DA-CON-4, DA-PRO-5, DD-04, ED-EST-01 (EE 4), ED-EST-02 (EE 3) , ED-EST-03 (EE 1), ED-EST-03 Maritimes (EE 8), ED-EST-03 Maritimes (EE 9),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GL-MAM-00, GL-MAM-6, GL-MAN-6, GL-MAN-7, GL-MDO-7, GL-MDO-8, GL-MOC-6, GL-MOC-7, GL-MST-00, GL-MST-9, GL-MST-10, GL-PCF-00, GL-PRW-6, GL-PRW-7, GL-WOW-00, GS-05, GT-02, HS-HDO-04, HS-PHS-04, IS-01 , LI-6, MA-01, PG-01, PI-01-CGC, PM-01 , PY-05, SC-3 (service du pont et service de la chambre des machines), SC-STD-3, SC-3 (utilisation de matériel et métier spécialisés), SR-W (Groupe salarial 2), SR-W (Groupe salarial 9) APC-6, SR-W (Groupe salarial 9) APD-7</v>
      </c>
    </row>
    <row r="1124" spans="1:3" ht="300" x14ac:dyDescent="0.25">
      <c r="A1124" s="61" t="str">
        <f>'5. Données salariales brutes'!A1124</f>
        <v>SC-5 (service du pont et service de la chambre des machines)</v>
      </c>
      <c r="B1124" s="130" t="str" cm="1">
        <f t="array" ref="B1124">_xlfn.TEXTJOIN(", ", TRUE, _xlfn._xlws.FILTER('5. Données salariales brutes'!$A$2:$A$1297, ('5. Données salariales brutes'!$C$2:$C$1297 &lt; '5. Données salariales brutes'!D1124) * ('5. Données salariales brutes'!$C$2:$C$1297 &gt;= '5. Données salariales brutes'!C1124) * ('5. Données salariales brutes'!$A$2:$A$1297 &lt;&gt; '5. Données salariales brutes'!A1124), "No matches"))</f>
        <v>AS-02, CM-07, CO-DEV/PER, CR-06, DA-CON-6, DD-05, ED-EST-01 (EE 6), ED-EST-02 (EE 5) , ED-EST-03 (EE 3), ED-EST-04 Maritimes (EE 6),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SC-6 (service du pont et service de la chambre des machines), SC-STD-5, SC-STD-6, SC-4 (utilisation de matériel et métier spécialisés), SG-SRE-01, SO-MAO-TO, SR-E (Groupe salarial 1), SR-W (Groupe salarial 9) APC-7, SR-W (Groupe salarial 9) APD-9, TR-01</v>
      </c>
      <c r="C1124" s="129" t="str" cm="1">
        <f t="array" ref="C1124">_xlfn.TEXTJOIN(", ",TRUE,_xlfn._xlws.FILTER('5. Données salariales brutes'!$A$2:$A$1297,('5. Données salariales brutes'!$C$2:$C$1297 &gt;'5. Données salariales brutes'!E1124)*('5. Données salariales brutes'!$C$2:$C$1297 &lt;'5. Données salariales brutes'!C1124),"No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SC-4 (service du pont et service de la chambre des machines), SC-STD-4, SC-3 (utilisation de matériel et métier spécialisés), SR-W (Groupe salarial 2), SR-W (Groupe salarial 3), SR-W (Groupe salarial 9) APC-6, SR-W (Groupe salarial 9) APD-8, TI-03</v>
      </c>
    </row>
    <row r="1125" spans="1:3" ht="300" x14ac:dyDescent="0.25">
      <c r="A1125" s="61" t="str">
        <f>'5. Données salariales brutes'!A1125</f>
        <v>SC-6 (service du pont et service de la chambre des machines)</v>
      </c>
      <c r="B1125" s="130" t="str" cm="1">
        <f t="array" ref="B1125">_xlfn.TEXTJOIN(", ", TRUE, _xlfn._xlws.FILTER('5. Données salariales brutes'!$A$2:$A$1297, ('5. Données salariales brutes'!$C$2:$C$1297 &lt; '5. Données salariales brutes'!D1125) * ('5. Données salariales brutes'!$C$2:$C$1297 &gt;= '5. Données salariales brutes'!C1125) * ('5. Données salariales brutes'!$A$2:$A$1297 &lt;&gt; '5. Données salariales brutes'!A1125),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SC-7 (service du pont et service de la chambre des machines), SC-STD-6, SC-STD-7, SG-PAT-01, SO-MAO-TO, SR-E (Groupe salarial 1), SR-E (Groupe salarial 2 ELE-2), SR-W (Groupe salarial 9) APC-8, SR-W (Groupe salarial 9) APD-10, ST-COR-2, TI-04, WP-02</v>
      </c>
      <c r="C1125" s="129" t="str" cm="1">
        <f t="array" ref="C1125">_xlfn.TEXTJOIN(", ",TRUE,_xlfn._xlws.FILTER('5. Données salariales brutes'!$A$2:$A$1297,('5. Données salariales brutes'!$C$2:$C$1297 &gt;'5. Données salariales brutes'!E1125)*('5. Données salariales brutes'!$C$2:$C$1297 &lt;'5. Données salariales brutes'!C1125),"No matches"))</f>
        <v>AR-01, AS-02, CM-07, CO-DEV/PER, DA-CON-5, DA-CON-6,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SR-W (Groupe salarial 9) APD-9, TI-03, TR-01</v>
      </c>
    </row>
    <row r="1126" spans="1:3" ht="300" x14ac:dyDescent="0.25">
      <c r="A1126" s="61" t="str">
        <f>'5. Données salariales brutes'!A1126</f>
        <v>SC-7 (service du pont et service de la chambre des machines)</v>
      </c>
      <c r="B1126" s="130" t="str" cm="1">
        <f t="array" ref="B1126">_xlfn.TEXTJOIN(", ", TRUE, _xlfn._xlws.FILTER('5. Données salariales brutes'!$A$2:$A$1297, ('5. Données salariales brutes'!$C$2:$C$1297 &lt; '5. Données salariales brutes'!D1126) * ('5. Données salariales brutes'!$C$2:$C$1297 &gt;= '5. Données salariales brutes'!C1126) * ('5. Données salariales brutes'!$A$2:$A$1297 &lt;&gt; '5. Données salariales brutes'!A1126),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SC-STD-7, SC-5 (utilisation de matériel et métier spécialisés), SG-PAT-01, SO-MAO-01, SR-E (Groupe salarial 2 ELE-2), SR-W (Groupe salarial 4), SR-W (Groupe salarial 5), SR-W (Groupe salarial 9) APC-8, SR-W (Groupe salarial 9) APD-10, SW-CHA-01, TI-04, WP-02</v>
      </c>
      <c r="C1126" s="129" t="str" cm="1">
        <f t="array" ref="C1126">_xlfn.TEXTJOIN(", ",TRUE,_xlfn._xlws.FILTER('5. Données salariales brutes'!$A$2:$A$1297,('5. Données salariales brutes'!$C$2:$C$1297 &gt;'5. Données salariales brutes'!E1126)*('5. Données salariales brutes'!$C$2:$C$1297 &lt;'5. Données salariales brutes'!C1126),"No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(service du pont et service de la chambre des machines), SC-STD-6, SC-4 (utilisation de matériel et métier spécialisés), SG-SRE-01, SO-MAO-TO, SR-E (Groupe salarial 1), SR-W (Groupe salarial 9) APC-7, SR-W (Groupe salarial 9) APD-9, ST-COR-2, TR-01</v>
      </c>
    </row>
    <row r="1127" spans="1:3" ht="255" x14ac:dyDescent="0.25">
      <c r="A1127" s="61" t="str">
        <f>'5. Données salariales brutes'!A1127</f>
        <v>SC-STD-1</v>
      </c>
      <c r="B1127" s="130" t="str" cm="1">
        <f t="array" ref="B1127">_xlfn.TEXTJOIN(", ", TRUE, _xlfn._xlws.FILTER('5. Données salariales brutes'!$A$2:$A$1297, ('5. Données salariales brutes'!$C$2:$C$1297 &lt; '5. Données salariales brutes'!D1127) * ('5. Données salariales brutes'!$C$2:$C$1297 &gt;= '5. Données salariales brutes'!C1127) * ('5. Données salariales brutes'!$A$2:$A$1297 &lt;&gt; '5. Données salariales brutes'!A1127), "No matches"))</f>
        <v>AS-01, CM-06,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ED-LAT-01 (EE 7), ED-LAT-02 (EE 4), ED-LAT-03 (EE 2), ED-LAT-03 (EE 3), ED-LAT-04 (EE 1), EG-01, GL-AIM-00, GL-AMW-7, GL-ELE -8, GL-ELE -9, GL-GHW-4, GL-INM-00, GL-MAM-5, GL-MAM-6, GL-MAN-5, GL-MAN-6, GL-MDO-7, GL-MOC-6, GL-MOC-7, GL-MST-00, GL-MST-9, GL-PRW-5, GL-PRW-6, GS-05, GT-02, HP-01, HS-HDO-04, HS-PHS-04, IS-01 , LI-6, MA-01, OM-01, PI-01-CGC, PM-01 , PY-05, SC-1 (service du pont et service de la chambre des machines),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ST-SCY-4, WP-01</v>
      </c>
      <c r="C1127" s="129" t="str" cm="1">
        <f t="array" ref="C1127">_xlfn.TEXTJOIN(", ",TRUE,_xlfn._xlws.FILTER('5. Données salariales brutes'!$A$2:$A$1297,('5. Données salariales brutes'!$C$2:$C$1297 &gt;'5. Données salariales brutes'!E1127)*('5. Données salariales brutes'!$C$2:$C$1297 &lt;'5. Données salariales brutes'!C1127),"No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(utilisation de matériel et métier spécialisés), SR-W (Groupe salarial 9) APC-5, SR-W (Groupe salarial 9) APD-6, ST-COR-1, TI-02</v>
      </c>
    </row>
    <row r="1128" spans="1:3" ht="285" x14ac:dyDescent="0.25">
      <c r="A1128" s="61" t="str">
        <f>'5. Données salariales brutes'!A1128</f>
        <v>SC-STD-2</v>
      </c>
      <c r="B1128" s="130" t="str" cm="1">
        <f t="array" ref="B1128">_xlfn.TEXTJOIN(", ", TRUE, _xlfn._xlws.FILTER('5. Données salariales brutes'!$A$2:$A$1297, ('5. Données salariales brutes'!$C$2:$C$1297 &lt; '5. Données salariales brutes'!D1128) * ('5. Données salariales brutes'!$C$2:$C$1297 &gt;= '5. Données salariales brutes'!C1128) * ('5. Données salariales brutes'!$A$2:$A$1297 &lt;&gt; '5. Données salariales brutes'!A1128), "No matches"))</f>
        <v>AS-01, CM-06, CR-05, DA-CON-4, DA-PRO-5, ED-EST-01 (EE 4), ED-EST-02 (EE 3) , ED-EST-03 (EE 1), ED-EST-03 Maritimes (EE 8),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SC-STD-3, SC-3 (utilisation de matériel et métier spécialisés), SR-W (Groupe salarial 2), SR-W (Groupe salarial 9) APC-6, SR-W (Groupe salarial 9) APD-7</v>
      </c>
      <c r="C1128" s="129" t="str" cm="1">
        <f t="array" ref="C1128">_xlfn.TEXTJOIN(", ",TRUE,_xlfn._xlws.FILTER('5. Données salariales brutes'!$A$2:$A$1297,('5. Données salariales brutes'!$C$2:$C$1297 &gt;'5. Données salariales brutes'!E1128)*('5. Données salariales brutes'!$C$2:$C$1297 &lt;'5. Données salariales brutes'!C1128),"No matches"))</f>
        <v>DA-PRO-4, DD-03, ED-EST-01 (EE 3), ED-EST-02 (EE 1) , ED-EST-02 (EE 2) , ED-EST-02 Maritimes (EE 9), ED-EST-03 Maritimes (EE 6), ED-EST-03 Maritimes (EE 7),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ED-EST-02 Manitoba (EE 9),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6), ED-LAT-02 (EE 2), ED-LAT-02 (EE 3), ED-LAT-03 (EE 1), ED-LAT-03 (EE 2), EU-PEI-1, GL-AMW-5, GL-AMW-6, GL-ELE -7, GL-ELE -8, GL-GHW-3, GL-MAN-4, GL-MAN-5, GL-MDO-5, GL-MDO-6, GL-MOC-5, GL-PRW-00, GL-PRW-5, HS-HDO-03, LI-5, SC-1 (service du pont et service de la chambre des machines), SC-STD-1, SC-1 (utilisation de matériel et métier spécialisés), SC-2 (utilisation de matériel et métier spécialisés), SR-W (Groupe salarial 9) APC-5, SR-W (Groupe salarial 9) APD-6, ST-SCY-4, TI-02, WP-01</v>
      </c>
    </row>
    <row r="1129" spans="1:3" ht="270" x14ac:dyDescent="0.25">
      <c r="A1129" s="61" t="str">
        <f>'5. Données salariales brutes'!A1129</f>
        <v>SC-STD-3</v>
      </c>
      <c r="B1129" s="130" t="str" cm="1">
        <f t="array" ref="B1129">_xlfn.TEXTJOIN(", ", TRUE, _xlfn._xlws.FILTER('5. Données salariales brutes'!$A$2:$A$1297, ('5. Données salariales brutes'!$C$2:$C$1297 &lt; '5. Données salariales brutes'!D1129) * ('5. Données salariales brutes'!$C$2:$C$1297 &gt;= '5. Données salariales brutes'!C1129) * ('5. Données salariales brutes'!$A$2:$A$1297 &lt;&gt; '5. Données salariales brutes'!A1129), "No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ED-LAT-02 (EE 6), ED-LAT-03 (EE 4), ED-LAT-04 (EE 2), GL-AMW-8, GL-AMW-9, GL-ELE -10, GL-GHW-5, GL-GHW-6, GL-INM-9, GL-MAM-00, GL-MAM-6, GL-MAM-7, GL-MAN-7, GL-MDO-8, GL-MDO-9, GL-MOC-7, GL-MOC-8, GL-MST-10, GL-PCF-00, GL-PCF-6, GL-PRW-7, GL-WOW-00, GS-05, GS-06, MA-01, PG-01, PI-02-CGC, PY-06, RO-01, SC-3 (service du pont et service de la chambre des machines), SC-4 (service du pont et service de la chambre des machines), SC-STD-4, SC-3 (utilisation de matériel et métier spécialisés), SR-W (Groupe salarial 2), SR-W (Groupe salarial 3), SR-W (Groupe salarial 9) APC-6, SR-W (Groupe salarial 9) APD-8, TI-03</v>
      </c>
      <c r="C1129" s="129" t="str" cm="1">
        <f t="array" ref="C1129">_xlfn.TEXTJOIN(", ",TRUE,_xlfn._xlws.FILTER('5. Données salariales brutes'!$A$2:$A$1297,('5. Données salariales brutes'!$C$2:$C$1297 &gt;'5. Données salariales brutes'!E1129)*('5. Données salariales brutes'!$C$2:$C$1297 &lt;'5. Données salariales brutes'!C1129),"No matches"))</f>
        <v>AS-01, CR-05, DA-CON-4, ED-EST-01 (EE 3), ED-EST-02 (EE 2) , ED-EST-03 Maritimes (EE 7), ED-EST-03 Maritimes (EE 8), ED-EST-04 Maritimes (EE 3), ED-EST-04 Maritimes (EE 4), ED-EST-05 Maritimes (EE 1),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2), ED-LAT-01 (EE 6), ED-LAT-01 (EE 7), ED-LAT-02 (EE 3), ED-LAT-02 (EE 4), ED-LAT-03 (EE 2), ED-LAT-03 (EE 3), ED-LAT-04 (EE 1), EG-01, GL-AIM-00, GL-AMW-6, GL-AMW-7, GL-ELE -8, GL-ELE -9, GL-GHW-3, GL-GHW-4, GL-INM-00, GL-MAM-5, GL-MAN-5, GL-MAN-6, GL-MDO-6, GL-MDO-7, GL-MOC-6, GL-MST-00, GL-MST-9, GL-PRW-00, GL-PRW-5, GL-PRW-6, GT-02, HP-01, HS-HDO-04, HS-PHS-04, IS-01 , LI-6, OM-01, PI-01-CGC, PM-01 , PY-05, SC-1 (service du pont et service de la chambre des machines), SC-2 (service du pont et service de la chambre des machines), SC-STD-1, SC-STD-2, SC-2 (utilisation de matériel et métier spécialisés), SR-W (Groupe salarial 9) APD-7, ST-SCY-4, WP-01</v>
      </c>
    </row>
    <row r="1130" spans="1:3" ht="285" x14ac:dyDescent="0.25">
      <c r="A1130" s="61" t="str">
        <f>'5. Données salariales brutes'!A1130</f>
        <v>SC-STD-4</v>
      </c>
      <c r="B1130" s="130" t="str" cm="1">
        <f t="array" ref="B1130">_xlfn.TEXTJOIN(", ", TRUE, _xlfn._xlws.FILTER('5. Données salariales brutes'!$A$2:$A$1297, ('5. Données salariales brutes'!$C$2:$C$1297 &lt; '5. Données salariales brutes'!D1130) * ('5. Données salariales brutes'!$C$2:$C$1297 &gt;= '5. Données salariales brutes'!C1130) * ('5. Données salariales brutes'!$A$2:$A$1297 &lt;&gt; '5. Données salariales brutes'!A1130), "No matches"))</f>
        <v>AR-01, AS-02, CO-DEV/PER, DA-CON-5, EC-01, ED-EST-01 (EE 5), ED-EST-02 (EE 4), ED-EST-03 (EE 2), ED-EST-04 Maritimes (EE 5), ED-EST-04 Maritimes (EE 6), ED-EST-05 Maritimes (EE 3), ED-EST-06 Maritimes (EE 2), ED-EST-01 Québec (EE 10), ED-EST-02 Québec (EE 9), ED-EST-02 Québec (EE 10), ED-EST-03 Québec (EE 8), ED-EST-04 Québec (EE 7), ED-EST-05 Québec (EE 5), ED-EST-06 Québec (EE 3), ED-EST-02 Ontario (EE 7), ED-EST-02 Ontario (EE 8), ED-EST-03 Ontario (EE 6), ED-EST-04 Ontario (EE 3), ED-EST-04 Ontario (EE 4), ED-EST-05 Ontario (EE 3), ED-EST-06 Ontario (EE 1), ED-EST-03 Manitoba (EE 8), ED-EST-03 Manitoba (EE 9), ED-EST-04 Manitoba (EE 2), ED-EST-05 Manitoba (EE 1), ED-EST-03 Saskatchewan (EE 8), ED-EST-04 Saskatchewan (EE 3), ED-EST-05 Saskatchewan (EE 1),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ED-LAT-03 (EE 4), ED-LAT-03 (EE 5), ED-LAT-04 (EE 3), EG-02, EN-ENG-01, GL-AIM-9, GL-AMW-9, GL-ELE -11, GL-GHW-6, GL-GHW-7, GL-INM-9, GL-INM-10, GL-MAM-7, GL-MAM-8, GL-MAN-8, GL-MDO-9, GL-MDO-10, GL-MOC-8, GL-MOC-9, GL-MST-11, GL-PCF-6, GL-PIP-00, GL-PRW-8, GS-06, GS-07, GT-03, HP-02, HS-HDO-05, HS-HDO-06, HS-PHS-05, IS-02 , LI-7, MT-01, PI-02-CGC, PM-02 , PY-06, RO-01, SC-4 (service du pont et service de la chambre des machines), SC-5 (service du pont et service de la chambre des machines), SC-STD-5, SC-4 (utilisation de matériel et métier spécialisés), SG-SRE-01, SR-W (Groupe salarial 3), SR-W (Groupe salarial 9) APC-7, SR-W (Groupe salarial 9) APD-8, TI-03, TR-01</v>
      </c>
      <c r="C1130" s="129" t="str" cm="1">
        <f t="array" ref="C1130">_xlfn.TEXTJOIN(", ",TRUE,_xlfn._xlws.FILTER('5. Données salariales brutes'!$A$2:$A$1297,('5. Données salariales brutes'!$C$2:$C$1297 &gt;'5. Données salariales brutes'!E1130)*('5. Données salariales brutes'!$C$2:$C$1297 &lt;'5. Données salariales brutes'!C1130),"No matches"))</f>
        <v>AS-01, CM-06, CR-05, DA-CON-4, DA-PRO-5, DD-04, ED-EST-01 (EE 4), ED-EST-02 (EE 3) , ED-EST-03 (EE 1), ED-EST-03 Maritimes (EE 8), ED-EST-03 Maritimes (EE 9), ED-EST-04 Maritimes (EE 4), ED-EST-05 Maritimes (EE 2), ED-EST-06 Maritimes (EE 1), ED-EST-01 Québec (EE 8), ED-EST-01 Québec (EE 9), ED-EST-02 Québec (EE 8), ED-EST-03 Québec (EE 6), ED-EST-03 Québec (EE 7), ED-EST-04 Québec (EE 5), ED-EST-04 Québec (EE 6), ED-EST-05 Québec (EE 3), ED-EST-05 Québec (EE 4), ED-EST-06 Québec (EE 1), ED-EST-06 Québec (EE 2), ED-EST-02 Ontario (EE 6), ED-EST-03 Ontario (EE 5), ED-EST-04 Ontario (EE 2), ED-EST-05 Ontario (EE 1), ED-EST-05 Ontario (EE 2),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ED-LAT-04 (EE 1), ED-LAT-04 (EE 2), EG-01, GL-AIM-00, GL-AMW-7, GL-AMW-8, GL-ELE -9, GL-ELE -10, GL-GHW-4, GL-GHW-5, GL-INM-00, GL-MAM-00, GL-MAM-6, GL-MAN-6, GL-MAN-7, GL-MDO-7, GL-MDO-8, GL-MOC-6, GL-MOC-7, GL-MST-00, GL-MST-9, GL-MST-10, GL-PCF-00, GL-PRW-6, GL-PRW-7, GL-WOW-00, GS-05, GT-02, HS-HDO-04, HS-PHS-04, IS-01 , LI-6, MA-01, PG-01, PI-01-CGC, PM-01 , PY-05, SC-3 (service du pont et service de la chambre des machines), SC-STD-3, SC-3 (utilisation de matériel et métier spécialisés), SR-W (Groupe salarial 2), SR-W (Groupe salarial 9) APC-6, SR-W (Groupe salarial 9) APD-7</v>
      </c>
    </row>
    <row r="1131" spans="1:3" ht="300" x14ac:dyDescent="0.25">
      <c r="A1131" s="61" t="str">
        <f>'5. Données salariales brutes'!A1131</f>
        <v>SC-STD-5</v>
      </c>
      <c r="B1131" s="130" t="str" cm="1">
        <f t="array" ref="B1131">_xlfn.TEXTJOIN(", ", TRUE, _xlfn._xlws.FILTER('5. Données salariales brutes'!$A$2:$A$1297, ('5. Données salariales brutes'!$C$2:$C$1297 &lt; '5. Données salariales brutes'!D1131) * ('5. Données salariales brutes'!$C$2:$C$1297 &gt;= '5. Données salariales brutes'!C1131) * ('5. Données salariales brutes'!$A$2:$A$1297 &lt;&gt; '5. Données salariales brutes'!A1131), "No matches"))</f>
        <v>AS-02, CM-07, CO-DEV/PER, CR-06, DA-CON-6, DD-05, ED-EST-01 (EE 6), ED-EST-02 (EE 5) , ED-EST-03 (EE 3), ED-EST-04 Maritimes (EE 6), ED-EST-05 Maritimes (EE 4), ED-EST-06 Maritimes (EE 3), ED-EST-02 Québec (EE 10), ED-EST-02 Québec (EE 11), ED-EST-03 Québec (EE 9), ED-EST-04 Québec (EE 7), ED-EST-04 Québec (EE 8), ED-EST-05 Québec (EE 5), ED-EST-05 Québec (EE 6), ED-EST-06 Québec (EE 3), ED-EST-06 Québec (EE 4), ED-EST-02 Ontario (EE 8), ED-EST-02 Ontario (EE 9), ED-EST-03 Ontario (EE 7), ED-EST-04 Ontario (EE 4), ED-EST-05 Ontario (EE 3), ED-EST-05 Ontario (EE 4), ED-EST-06 Ontario (EE 2), ED-EST-03 Manitoba (EE 9), ED-EST-04 Manitoba (EE 2), ED-EST-04 Manitoba (EE 3), ED-EST-05 Manitoba (EE 1),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ED-LAT-03 (EE 5), ED-LAT-03 (EE 6), ED-LAT-04 (EE 4), EG-02, EL-02, EN-ENG-01, FR - Recruitment, GL-AIM-9, GL-AIM-10, GL-AMW-10, GL-COI-00, GL-ELE -11, GL-ELE -12, GL-GHW-7, GL-GHW-8, GL-INM-10, GL-INM-11, GL-MAM-8, GL-MAM-9, GL-MAN-8, GL-MAN-9, GL-MDO-10, GL-MOC-9, GL-MOC-10, GL-MST-11, GL-MST-12, GL-PCF-7, GL-PIP-00, GL-PRW-8, GL-PRW-9, GL-VHE-00, GL-WOW-9, GS-07, GT-03, HS-HDO-06, HS-PHS-05, HS-PHS-06, IS-02 , MT-01, OM-02, PM-02 , PY-07, SC-5 (service du pont et service de la chambre des machines), SC-6 (service du pont et service de la chambre des machines), SC-STD-6, SC-4 (utilisation de matériel et métier spécialisés), SG-SRE-01, SO-MAO-TO, SR-E (Groupe salarial 1), SR-W (Groupe salarial 9) APC-7, SR-W (Groupe salarial 9) APD-9, TR-01</v>
      </c>
      <c r="C1131" s="129" t="str" cm="1">
        <f t="array" ref="C1131">_xlfn.TEXTJOIN(", ",TRUE,_xlfn._xlws.FILTER('5. Données salariales brutes'!$A$2:$A$1297,('5. Données salariales brutes'!$C$2:$C$1297 &gt;'5. Données salariales brutes'!E1131)*('5. Données salariales brutes'!$C$2:$C$1297 &lt;'5. Données salariales brutes'!C1131),"No matches"))</f>
        <v>AR-01, CM-06, DA-CON-5, DA-PRO-5, DD-04, EC-01, ED-EST-01 (EE 4), ED-EST-01 (EE 5), ED-EST-02 (EE 3) , ED-EST-02 (EE 4), ED-EST-03 (EE 1), ED-EST-03 (EE 2), ED-EST-03 Maritimes (EE 9), ED-EST-04 Maritimes (EE 5), ED-EST-05 Maritimes (EE 2),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7),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GL-MAM-6, GL-MAM-7, GL-MAN-7, GL-MDO-8, GL-MDO-9, GL-MOC-7, GL-MOC-8, GL-MST-10, GL-PCF-00, GL-PCF-6, GL-PRW-7, GL-WOW-00, GS-05, GS-06, HP-02, HS-HDO-05, LI-7, MA-01, PG-01, PI-02-CGC, PY-06, RO-01, SC-4 (service du pont et service de la chambre des machines), SC-STD-4, SC-3 (utilisation de matériel et métier spécialisés), SR-W (Groupe salarial 2), SR-W (Groupe salarial 3), SR-W (Groupe salarial 9) APC-6, SR-W (Groupe salarial 9) APD-8, TI-03</v>
      </c>
    </row>
    <row r="1132" spans="1:3" ht="300" x14ac:dyDescent="0.25">
      <c r="A1132" s="61" t="str">
        <f>'5. Données salariales brutes'!A1132</f>
        <v>SC-STD-6</v>
      </c>
      <c r="B1132" s="130" t="str" cm="1">
        <f t="array" ref="B1132">_xlfn.TEXTJOIN(", ", TRUE, _xlfn._xlws.FILTER('5. Données salariales brutes'!$A$2:$A$1297, ('5. Données salariales brutes'!$C$2:$C$1297 &lt; '5. Données salariales brutes'!D1132) * ('5. Données salariales brutes'!$C$2:$C$1297 &gt;= '5. Données salariales brutes'!C1132) * ('5. Données salariales brutes'!$A$2:$A$1297 &lt;&gt; '5. Données salariales brutes'!A1132), "No matches"))</f>
        <v>AS-03, CR-06,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GL-COI-9, GL-EIM-00, GL-EIM-9, GL-ELE -12, GL-ELE -13, GL-GHW-8, GL-INM-11, GL-INM-12, GL-MAM-9, GL-MAM-10, GL-MAN-9, GL-MAN-10, GL-MDO-11, GL-MOC-10, GL-MST-12, GL-MST-13, GL-PCF-8, GL-PIP-9,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SC-STD-7, SG-PAT-01, SO-MAO-TO, SR-E (Groupe salarial 1), SR-E (Groupe salarial 2 ELE-2), SR-W (Groupe salarial 9) APC-8, SR-W (Groupe salarial 9) APD-10, ST-COR-2, TI-04, WP-02</v>
      </c>
      <c r="C1132" s="129" t="str" cm="1">
        <f t="array" ref="C1132">_xlfn.TEXTJOIN(", ",TRUE,_xlfn._xlws.FILTER('5. Données salariales brutes'!$A$2:$A$1297,('5. Données salariales brutes'!$C$2:$C$1297 &gt;'5. Données salariales brutes'!E1132)*('5. Données salariales brutes'!$C$2:$C$1297 &lt;'5. Données salariales brutes'!C1132),"No matches"))</f>
        <v>AR-01, AS-02, CM-07, CO-DEV/PER, DA-CON-5, DA-CON-6,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SR-W (Groupe salarial 9) APD-9, TI-03, TR-01</v>
      </c>
    </row>
    <row r="1133" spans="1:3" ht="300" x14ac:dyDescent="0.25">
      <c r="A1133" s="61" t="str">
        <f>'5. Données salariales brutes'!A1133</f>
        <v>SC-STD-7</v>
      </c>
      <c r="B1133" s="130" t="str" cm="1">
        <f t="array" ref="B1133">_xlfn.TEXTJOIN(", ", TRUE, _xlfn._xlws.FILTER('5. Données salariales brutes'!$A$2:$A$1297, ('5. Données salariales brutes'!$C$2:$C$1297 &lt; '5. Données salariales brutes'!D1133) * ('5. Données salariales brutes'!$C$2:$C$1297 &gt;= '5. Données salariales brutes'!C1133) * ('5. Données salariales brutes'!$A$2:$A$1297 &lt;&gt; '5. Données salariales brutes'!A1133), "No matches"))</f>
        <v>AS-03, DA-PRO-6, DS-1, EC-02, ED-EST-01 (EE 7) , ED-EST-02 (EE 6) , ED-EST-02 (EE 7) , ED-EST-03 (EE 4),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ED-EST-06 Saskatchewan (EE 3),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GL-AIM-12, GL-AMW-11, GL-AMW-12, GL-COI-9, GL-EIM-00, GL-EIM-9, GL-ELE -13, GL-ELE -14, GL-GHW-10, GL-GHW-11, GL-INM-12, GL-INM-13, GL-MAM-10, GL-MAN-10, GL-MAN-11, GL-MDO-12, GL-MOC-11, GL-MST-13, GL-MST-14, GL-PCF-8, GL-PCF-9, GL-PIP-9, GL-PRW-10, GL-PRW-11, GL-SMW-00, GL-SMW-8, GL-VHE-8, GL-VHE-9, GL-WOW-10, GL-WOW-11, HP-03, HR-01, HS-HDO-07, HS-HDO-08, HS-PHS-07, LI-8, MA-02, PE-01, PG-02, PM-03 , PO-IMA-01, PO-LES-TO-01, PO-LES-IM-01, PO-TCO-01, PR(S)-01, SC-7 (service du pont et service de la chambre des machines), SC-5 (utilisation de matériel et métier spécialisés), SG-PAT-01, SO-MAO-01, SR-E (Groupe salarial 2 ELE-2), SR-W (Groupe salarial 4), SR-W (Groupe salarial 5), SR-W (Groupe salarial 9) APC-8, SR-W (Groupe salarial 9) APD-10, SW-CHA-01, TI-04, WP-02</v>
      </c>
      <c r="C1133" s="129" t="str" cm="1">
        <f t="array" ref="C1133">_xlfn.TEXTJOIN(", ",TRUE,_xlfn._xlws.FILTER('5. Données salariales brutes'!$A$2:$A$1297,('5. Données salariales brutes'!$C$2:$C$1297 &gt;'5. Données salariales brutes'!E1133)*('5. Données salariales brutes'!$C$2:$C$1297 &lt;'5. Données salariales brutes'!C1133),"No matches"))</f>
        <v>AS-02, 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-12, GL-GHW-7, GL-GHW-8, GL-INM-10, GL-INM-11, GL-MAM-8, GL-MAM-9, GL-MAN-8, GL-MAN-9, GL-MDO-10, GL-MDO-11, GL-MOC-9, GL-MOC-10, GL-MST-12, GL-PCF-7, GL-PIP-00, GL-PRW-8, GL-PRW-9, GL-VHE-00, GL-WOW-9, GS-07, GS-08, GT-03, HS-HDO-06, HS-PHS-06, IS-02 , MT-01, OM-02, PI-03-CGC, PM-02 , PY-07, SC-6 (service du pont et service de la chambre des machines), SC-STD-6, SC-4 (utilisation de matériel et métier spécialisés), SG-SRE-01, SO-MAO-TO, SR-E (Groupe salarial 1), SR-W (Groupe salarial 9) APC-7, SR-W (Groupe salarial 9) APD-9, ST-COR-2, TR-01</v>
      </c>
    </row>
    <row r="1134" spans="1:3" ht="225" x14ac:dyDescent="0.25">
      <c r="A1134" s="61" t="str">
        <f>'5. Données salariales brutes'!A1134</f>
        <v>SC-1 (utilisation de matériel et métier spécialisés)</v>
      </c>
      <c r="B1134" s="130" t="str" cm="1">
        <f t="array" ref="B1134">_xlfn.TEXTJOIN(", ", TRUE, _xlfn._xlws.FILTER('5. Données salariales brutes'!$A$2:$A$1297, ('5. Données salariales brutes'!$C$2:$C$1297 &lt; '5. Données salariales brutes'!D1134) * ('5. Données salariales brutes'!$C$2:$C$1297 &gt;= '5. Données salariales brutes'!C1134) * ('5. Données salariales brutes'!$A$2:$A$1297 &lt;&gt; '5. Données salariales brutes'!A1134), "No matches"))</f>
        <v>CR-05, DD-03, ED-EST-01 (EE 3), ED-EST-02 (EE 2) , ED-EST-02 Maritimes (EE 9), ED-EST-03 Maritimes (EE 7), ED-EST-04 Maritimes (EE 3), ED-EST-05 Maritimes (EE 1), ED-EST-01 Québec (EE 8), ED-EST-02 Québec (EE 7), ED-EST-03 Québec (EE 6), ED-EST-04 Québec (EE 4), ED-EST-05 Québec (EE 2), ED-EST-05 Québec (EE 3), ED-EST-06 Québec (EE 1), ED-EST-02 Ontario (EE 5), ED-EST-03 Ontario (EE 4), ED-EST-04 Ontario (EE 1), ED-EST-05 Ontario (EE 1), ED-EST-02 Manitoba (EE 8), ED-EST-02 Manitoba (EE 9), ED-EST-03 Manitoba (EE 5), ED-EST-02 Saskatchewan (EE 7), ED-EST-02 Saskatchewan (EE 8), ED-EST-03 Saskatchewan (EE 5), ED-EST-03 Saskatchewan (EE 6),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ED-LAT-04 (EE 1), EG-01, GL-AMW-6, GL-AMW-7, GL-ELE -8, GL-GHW-3, GL-GHW-4, GL-MAM-5, GL-MAN-5, GL-MDO-6, GL-MDO-7, GL-MOC-5, GL-MOC-6, GL-MST-00, GL-PRW-00, GL-PRW-5, GT-02, HP-01, HS-HDO-03, HS-HDO-04, HS-PHS-04, OM-01, PI-01-CGC, PY-05, SC-1 (service du pont et service de la chambre des machines), SC-2 (service du pont et service de la chambre des machines), SC-STD-1, SC-STD-2, SC-2 (utilisation de matériel et métier spécialisés), SR-W (Groupe salarial 9) APD-7, ST-SCY-4, TI-02, WP-01</v>
      </c>
      <c r="C1134" s="129" t="str" cm="1">
        <f t="array" ref="C1134">_xlfn.TEXTJOIN(", ",TRUE,_xlfn._xlws.FILTER('5. Données salariales brutes'!$A$2:$A$1297,('5. Données salariales brutes'!$C$2:$C$1297 &gt;'5. Données salariales brutes'!E1134)*('5. Données salariales brutes'!$C$2:$C$1297 &lt;'5. Données salariales brutes'!C1134),"No matches"))</f>
        <v>CR-04, DA-PRO-4, ED-EST-01 (EE 2), ED-EST-02 (EE 1) , ED-EST-02 Maritimes (EE 8),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1), ED-LAT-02 (EE 2), ED-LAT-03 (EE 1), EL-01, EU-PEI-1, GL-AMW-4, GL-AMW-5, GL-ELE -6, GL-ELE -7, GL-MAN-3, GL-MAN-4, GL-MDO-5, GL-MOC-3, GL-MOC-4, GS-04, HS-PHS-03, LI-5, OE-MEO-5, PY-04, SR-W (Groupe salarial 1), SR-W (Groupe salarial 9) APC-5, SR-W (Groupe salarial 9) APD-6, ST-COR-1, ST-SCY-3, TI-01</v>
      </c>
    </row>
    <row r="1135" spans="1:3" ht="270" x14ac:dyDescent="0.25">
      <c r="A1135" s="61" t="str">
        <f>'5. Données salariales brutes'!A1135</f>
        <v>SC-2 (utilisation de matériel et métier spécialisés)</v>
      </c>
      <c r="B1135" s="130" t="str" cm="1">
        <f t="array" ref="B1135">_xlfn.TEXTJOIN(", ", TRUE, _xlfn._xlws.FILTER('5. Données salariales brutes'!$A$2:$A$1297, ('5. Données salariales brutes'!$C$2:$C$1297 &lt; '5. Données salariales brutes'!D1135) * ('5. Données salariales brutes'!$C$2:$C$1297 &gt;= '5. Données salariales brutes'!C1135) * ('5. Données salariales brutes'!$A$2:$A$1297 &lt;&gt; '5. Données salariales brutes'!A1135),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ED-EST-03 Manitoba (EE 7), ED-EST-04 Manitoba (EE 1), ED-EST-02 Saskatchewan (EE 8), ED-EST-02 Saskatchewan (EE 9), ED-EST-03 Saskatchewan (EE 6), ED-EST-03 Saskatchewan (EE 7), ED-EST-04 Saskatchewan (EE 2), ED-EST-02 Alberta (EE 7), ED-EST-02 Alberta (EE 8), ED-EST-03 Alberta (EE 5), ED-EST-04 Alberta (EE 2), ED-EST-05 Alberta (EE 1), ED-EST-01 Colombie-Britannique (EE 8), ED-EST-02 Colombie-Britannique (EE 7), ED-EST-03 Colombie-Britannique (EE 3), ED-EST-03 Colombie-Britannique (EE 4), ED-EST-04 Colombie-Britannique (EE 2), ED-EST-05 Colombie-Britannique (EE 1), ED-LAT-01 (EE 7), ED-LAT-01 (EE 8), ED-LAT-02 (EE 4), ED-LAT-02 (EE 5), ED-LAT-03 (EE 3), ED-LAT-04 (EE 1), ED-LAT-04 (EE 2), EG-01, GL-AIM-00, GL-AMW-7, GL-AMW-8, GL-ELE -9, GL-GHW-4, GL-GHW-5, GL-INM-00, GL-MAM-5, GL-MAM-6, GL-MAN-6, GL-MAN-7, GL-MDO-7, GL-MDO-8, GL-MOC-6, GL-MOC-7, GL-MST-00, GL-MST-9, GL-PCF-00, GL-PRW-6, GL-PRW-7, GL-WOW-00, GS-05, GT-02, HP-01, HS-HDO-04, HS-PHS-04, IS-01 , LI-6, MA-01, OM-01, PG-01, PI-01-CGC, PM-01 , PY-05, SC-2 (service du pont et service de la chambre des machines), SC-3 (service du pont et service de la chambre des machines), SC-STD-2, SC-STD-3, SC-3 (utilisation de matériel et métier spécialisés), SR-W (Groupe salarial 2), SR-W (Groupe salarial 9) APC-6, SR-W (Groupe salarial 9) APD-7</v>
      </c>
      <c r="C1135" s="129" t="str" cm="1">
        <f t="array" ref="C1135">_xlfn.TEXTJOIN(", ",TRUE,_xlfn._xlws.FILTER('5. Données salariales brutes'!$A$2:$A$1297,('5. Données salariales brutes'!$C$2:$C$1297 &gt;'5. Données salariales brutes'!E1135)*('5. Données salariales brutes'!$C$2:$C$1297 &lt;'5. Données salariales brutes'!C1135),"No matches"))</f>
        <v>DA-PRO-4, DD-03, ED-EST-01 (EE 3), ED-EST-02 (EE 1) , ED-EST-02 Maritimes (EE 9), ED-EST-03 Maritimes (EE 6), ED-EST-03 Maritimes (EE 7), ED-EST-04 Maritimes (EE 2), ED-EST-04 Maritimes (EE 3), ED-EST-05 Maritimes (EE 1), ED-EST-01 Québec (EE 7),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5), ED-EST-04 Saskatchewan (EE 1), ED-EST-02 Alberta (EE 6), ED-EST-03 Alberta (EE 3), ED-EST-03 Alberta (EE 4), ED-EST-04 Alberta (EE 1), ED-EST-01 Colombie-Britannique (EE 7), ED-EST-02 Colombie-Britannique (EE 5), ED-EST-02 Colombie-Britannique (EE 6), ED-EST-03 Colombie-Britannique (EE 2), ED-EST-04 Colombie-Britannique (EE 1), ED-LAT-01 (EE 5), ED-LAT-01 (EE 6), ED-LAT-02 (EE 2), ED-LAT-02 (EE 3), ED-LAT-03 (EE 1), ED-LAT-03 (EE 2), EL-01, EU-PEI-1, GL-AMW-5, GL-AMW-6, GL-ELE -7, GL-ELE -8, GL-GHW-3, GL-MAN-4, GL-MAN-5, GL-MDO-5, GL-MDO-6, GL-MOC-5, GL-PRW-00, GL-PRW-5, HS-HDO-03, HS-PHS-03, LI-5, SC-1 (service du pont et service de la chambre des machines), SC-STD-1, SC-1 (utilisation de matériel et métier spécialisés), SR-W (Groupe salarial 9) APC-5, SR-W (Groupe salarial 9) APD-6, ST-SCY-4, TI-02, WP-01</v>
      </c>
    </row>
    <row r="1136" spans="1:3" ht="270" x14ac:dyDescent="0.25">
      <c r="A1136" s="61" t="str">
        <f>'5. Données salariales brutes'!A1136</f>
        <v>SC-3 (utilisation de matériel et métier spécialisés)</v>
      </c>
      <c r="B1136" s="130" t="str" cm="1">
        <f t="array" ref="B1136">_xlfn.TEXTJOIN(", ", TRUE, _xlfn._xlws.FILTER('5. Données salariales brutes'!$A$2:$A$1297, ('5. Données salariales brutes'!$C$2:$C$1297 &lt; '5. Données salariales brutes'!D1136) * ('5. Données salariales brutes'!$C$2:$C$1297 &gt;= '5. Données salariales brutes'!C1136) * ('5. Données salariales brutes'!$A$2:$A$1297 &lt;&gt; '5. Données salariales brutes'!A1136), "No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ED-EST-05 Alberta (EE 2),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GS-06, HP-02, HS-HDO-05, LI-7, MA-01, PG-01, PI-02-CGC, PY-06, RO-01, SC-4 (service du pont et service de la chambre des machines), SC-STD-4, SR-W (Groupe salarial 2), SR-W (Groupe salarial 3), SR-W (Groupe salarial 9) APD-8, TI-03</v>
      </c>
      <c r="C1136" s="129" t="str" cm="1">
        <f t="array" ref="C1136">_xlfn.TEXTJOIN(", ",TRUE,_xlfn._xlws.FILTER('5. Données salariales brutes'!$A$2:$A$1297,('5. Données salariales brutes'!$C$2:$C$1297 &gt;'5. Données salariales brutes'!E1136)*('5. Données salariales brutes'!$C$2:$C$1297 &lt;'5. Données salariales brutes'!C1136),"No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GL-MDO-6, GL-MDO-7, GL-MOC-6,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APC-6, SR-W (Groupe salarial 9) APD-7, ST-SCY-4, WP-01</v>
      </c>
    </row>
    <row r="1137" spans="1:3" ht="285" x14ac:dyDescent="0.25">
      <c r="A1137" s="61" t="str">
        <f>'5. Données salariales brutes'!A1137</f>
        <v>SC-4 (utilisation de matériel et métier spécialisés)</v>
      </c>
      <c r="B1137" s="130" t="str" cm="1">
        <f t="array" ref="B1137">_xlfn.TEXTJOIN(", ", TRUE, _xlfn._xlws.FILTER('5. Données salariales brutes'!$A$2:$A$1297, ('5. Données salariales brutes'!$C$2:$C$1297 &lt; '5. Données salariales brutes'!D1137) * ('5. Données salariales brutes'!$C$2:$C$1297 &gt;= '5. Données salariales brutes'!C1137) * ('5. Données salariales brutes'!$A$2:$A$1297 &lt;&gt; '5. Données salariales brutes'!A1137), "No matches"))</f>
        <v>AS-03, CM-07, CO-DEV/PER, CR-06, DA-CON-6, DA-PRO-6, DD-05, DS-1, ED-EST-01 (EE 6), ED-EST-02 (EE 5) , ED-EST-02 (EE 6) , ED-EST-03 (EE 3), ED-EST-04 (EE 1),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GL-SMW-00, GL-VHE-00, GL-VHE-8, GL-WOW-9, GL-WOW-10, GS-08, GT-03, HS-HDO-06, HS-HDO-07, HS-PHS-06, LI-8, OM-02, PI-03-CGC, PM-03 , PY-07, SC-6 (service du pont et service de la chambre des machines), SC-7 (service du pont et service de la chambre des machines), SC-STD-6, SC-STD-7, SO-MAO-TO, SR-E (Groupe salarial 1), SR-W (Groupe salarial 9) APD-9, ST-COR-2</v>
      </c>
      <c r="C1137" s="129" t="str" cm="1">
        <f t="array" ref="C1137">_xlfn.TEXTJOIN(", ",TRUE,_xlfn._xlws.FILTER('5. Données salariales brutes'!$A$2:$A$1297,('5. Données salariales brutes'!$C$2:$C$1297 &gt;'5. Données salariales brutes'!E1137)*('5. Données salariales brutes'!$C$2:$C$1297 &lt;'5. Données salariales brutes'!C1137),"No matches"))</f>
        <v>AR-01, AS-02, DA-CON-5, DA-PRO-5, DD-04, EC-01, ED-EST-01 (EE 5), ED-EST-02 (EE 4), ED-EST-03 (EE 2), ED-EST-03 Maritimes (EE 9), ED-EST-04 Maritimes (EE 5), ED-EST-04 Maritimes (EE 6), ED-EST-05 Maritimes (EE 3), ED-EST-06 Maritimes (EE 2), ED-EST-01 Québec (EE 10), ED-EST-02 Québec (EE 9), ED-EST-02 Québec (EE 10), ED-EST-03 Québec (EE 8), ED-EST-04 Québec (EE 6), ED-EST-04 Québec (EE 7), ED-EST-05 Québec (EE 4), ED-EST-05 Québec (EE 5), ED-EST-06 Québec (EE 3), ED-EST-02 Ontario (EE 7), ED-EST-02 Ontario (EE 8), ED-EST-03 Ontario (EE 6), ED-EST-04 Ontario (EE 3), ED-EST-04 Ontario (EE 4), ED-EST-05 Ontario (EE 2), ED-EST-05 Ontario (EE 3), ED-EST-06 Ontario (EE 1), ED-EST-03 Manitoba (EE 7), ED-EST-03 Manitoba (EE 8), ED-EST-04 Manitoba (EE 2), ED-EST-05 Manitoba (EE 1),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5), ED-EST-04 Colombie-Britannique (EE 3), ED-EST-05 Colombie-Britannique (EE 2), ED-EST-06 Colombie-Britannique (EE 1), ED-LAT-01 (EE 9), ED-LAT-01 (EE 10), ED-LAT-02 (EE 6), ED-LAT-03 (EE 4), ED-LAT-03 (EE 5), ED-LAT-04 (EE 2), ED-LAT-04 (EE 3), EG-02, EN-ENG-01, GL-AIM-9, GL-AMW-9, GL-ELE -10, GL-ELE -11, GL-GHW-6, GL-GHW-7, GL-INM-9, GL-INM-10, GL-MAM-00, GL-MAM-7, GL-MAM-8, GL-MAN-7, GL-MAN-8, GL-MDO-9, GL-MOC-8, GL-MOC-9, GL-MST-10, GL-MST-11, GL-PCF-6, GL-PIP-00, GL-PRW-7, GL-PRW-8, GS-06, GS-07, HP-02, HS-HDO-05, HS-PHS-05, IS-02 , LI-7, MT-01, PI-02-CGC, PM-02 , PY-06, RO-01, SC-4 (service du pont et service de la chambre des machines), SC-5 (service du pont et service de la chambre des machines), SC-STD-4, SC-STD-5, SG-SRE-01, SR-W (Groupe salarial 3), SR-W (Groupe salarial 9) APC-7, SR-W (Groupe salarial 9) APD-8, TI-03, TR-01</v>
      </c>
    </row>
    <row r="1138" spans="1:3" ht="300" x14ac:dyDescent="0.25">
      <c r="A1138" s="61" t="str">
        <f>'5. Données salariales brutes'!A1138</f>
        <v>SC-5 (utilisation de matériel et métier spécialisés)</v>
      </c>
      <c r="B1138" s="130" t="str" cm="1">
        <f t="array" ref="B1138">_xlfn.TEXTJOIN(", ", TRUE, _xlfn._xlws.FILTER('5. Données salariales brutes'!$A$2:$A$1297, ('5. Données salariales brutes'!$C$2:$C$1297 &lt; '5. Données salariales brutes'!D1138) * ('5. Données salariales brutes'!$C$2:$C$1297 &gt;= '5. Données salariales brutes'!C1138) * ('5. Données salariales brutes'!$A$2:$A$1297 &lt;&gt; '5. Données salariales brutes'!A1138),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ED-EST-06 Québec (EE 7), ED-EST-03 Ontario (EE 9),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EL-03, EU-LAI-1, FB-1, GL-AIM-12, GL-AIM-13, GL-AMW-13, GL-COI-10, GL-COI-11, GL-EIM-10, GL-GHW-12, GL-INM-13, GL-INM-14, GL-MAM-11, GL-MAM-12, GL-MAN-11, GL-MAN-12, GL-MDO-13, GL-MDO-14, GL-MOC-12, GL-MOC-13, GL-PCF-9, GL-PCF-10, GL-PIP-10, GL-PRW-11, GL-PRW-12, GL-SMW-8, GL-SMW-9, GL-VHE-9, GL-VHE-10, GL-WOW-11, GL-WOW-12, GS-09, GT-04, HS-HDO-08, HS-PHS-08, LI-9, MA-02, PC-01, PI-04-CGC, PS-1, SC-6 (utilisation de matériel et métier spécialisés), SO-MAO-01, SR-E (Groupe salarial 3 MDO-4), SR-W (Groupe salarial 5), SR-W (Groupe salarial 6), SW-SCW-01, SW-CHA-01</v>
      </c>
      <c r="C1138" s="129" t="str" cm="1">
        <f t="array" ref="C1138">_xlfn.TEXTJOIN(", ",TRUE,_xlfn._xlws.FILTER('5. Données salariales brutes'!$A$2:$A$1297,('5. Données salariales brutes'!$C$2:$C$1297 &gt;'5. Données salariales brutes'!E1138)*('5. Données salariales brutes'!$C$2:$C$1297 &lt;'5. Données salariales brutes'!C1138),"No matches"))</f>
        <v>AS-03, DA-PRO-6, DD-05, DS-1, EC-02, ED-EST-01 (EE 7) , ED-EST-02 (EE 6) , ED-EST-03 (EE 4), ED-EST-04 (EE 1), ED-EST-04 Maritimes (EE 7), ED-EST-04 Maritimes (EE 8), ED-EST-05 Maritimes (EE 5), ED-EST-06 Maritimes (EE 4), ED-EST-02 Québec (EE 11), ED-EST-03 Québec (EE 10), ED-EST-04 Québec (EE 9), ED-EST-05 Québec (EE 7), ED-EST-06 Québec (EE 5), ED-EST-02 Ontario (EE 9), ED-EST-03 Ontario (EE 8),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ED-LAT-03 (EE 8), ED-LAT-04 (EE 5), ED-LAT-04 (EE 6), EG-03, FR - Recruitment, GL-AIM-10, GL-AIM-11, GL-AMW-11, GL-AMW-12, GL-COI-9, GL-EIM-00, GL-EIM-9, GL-ELE -13, GL-ELE -14, GL-GHW-8, GL-GHW-10, GL-GHW-11, GL-INM-12, GL-MAM-9, GL-MAM-10, GL-MAN-10, GL-MDO-11, GL-MDO-12, GL-MOC-10, GL-MOC-11, GL-MST-13, GL-MST-14,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4), SR-W (Groupe salarial 9) APC-8, SR-W (Groupe salarial 9) APD-10, ST-COR-2, TI-04, WP-02</v>
      </c>
    </row>
    <row r="1139" spans="1:3" ht="285" x14ac:dyDescent="0.25">
      <c r="A1139" s="61" t="str">
        <f>'5. Données salariales brutes'!A1139</f>
        <v>SC-6 (utilisation de matériel et métier spécialisés)</v>
      </c>
      <c r="B1139" s="130" t="str" cm="1">
        <f t="array" ref="B1139">_xlfn.TEXTJOIN(", ", TRUE, _xlfn._xlws.FILTER('5. Données salariales brutes'!$A$2:$A$1297, ('5. Données salariales brutes'!$C$2:$C$1297 &lt; '5. Données salariales brutes'!D1139) * ('5. Données salariales brutes'!$C$2:$C$1297 &gt;= '5. Données salariales brutes'!C1139) * ('5. Données salariales brutes'!$A$2:$A$1297 &lt;&gt; '5. Données salariales brutes'!A1139), "No matches"))</f>
        <v>AG-01, AI-01, AS-04, BI-01, CH-01,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7),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(Groupe salarial 3 MDO-4), SR-E (APA), SR-E (APB), SR-W (Groupe salarial 7), TI-05, WP-03</v>
      </c>
      <c r="C1139" s="129" t="str" cm="1">
        <f t="array" ref="C1139">_xlfn.TEXTJOIN(", ",TRUE,_xlfn._xlws.FILTER('5. Données salariales brutes'!$A$2:$A$1297,('5. Données salariales brutes'!$C$2:$C$1297 &gt;'5. Données salariales brutes'!E1139)*('5. Données salariales brutes'!$C$2:$C$1297 &lt;'5. Données salariales brutes'!C1139),"No matches"))</f>
        <v>DD-06, EC-02, ED-EST-01 (EE 8), ED-EST-02 (EE 7) , ED-EST-03 (EE 4), ED-EST-03 (EE 5), ED-EST-04 (EE 2), ED-EST-05 (EE 1), ED-EST-04 Maritimes (EE 8), ED-EST-04 Maritimes (EE 9), ED-EST-05 Maritimes (EE 6), ED-EST-06 Maritimes (EE 4),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5),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SG-PAT-01, SO-MAO-01, SR-E (Groupe salarial 2 ELE-2), SR-W (Groupe salarial 4), SR-W (Groupe salarial 5), SR-W (Groupe salarial 6), SR-W (Groupe salarial 9) APC-8, SR-W (Groupe salarial 9) APD-10, SW-SCW-01, SW-CHA-01, TI-04</v>
      </c>
    </row>
    <row r="1140" spans="1:3" ht="300" x14ac:dyDescent="0.25">
      <c r="A1140" s="61" t="str">
        <f>'5. Données salariales brutes'!A1140</f>
        <v>SC-7 (utilisation de matériel et métier spécialisés)</v>
      </c>
      <c r="B1140" s="130" t="str" cm="1">
        <f t="array" ref="B1140">_xlfn.TEXTJOIN(", ", TRUE, _xlfn._xlws.FILTER('5. Données salariales brutes'!$A$2:$A$1297, ('5. Données salariales brutes'!$C$2:$C$1297 &lt; '5. Données salariales brutes'!D1140) * ('5. Données salariales brutes'!$C$2:$C$1297 &gt;= '5. Données salariales brutes'!C1140) * ('5. Données salariales brutes'!$A$2:$A$1297 &lt;&gt; '5. Données salariales brutes'!A1140),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GL-WOW-14, GS-10, GS-11, HP-04, HR-02, HS-HDO-09, HS-PHS-09, LS-02, MT-02, NU-CHN-1, NU-HOS-1, PE-02, PI-05-CGC, PR(S)-02, SE-RES-1, SG-PAT-02, SO-FLP-02, SO-MAO-02, SO-RAD-01, SR-E (Groupe salarial 4 MDO-5), SR-W (Groupe salarial 8), SR-W (Groupe salarial 11), SW-SCW-02, SW-CHA-02, TI-05, UT-1</v>
      </c>
      <c r="C1140" s="129" t="str" cm="1">
        <f t="array" ref="C1140">_xlfn.TEXTJOIN(", ",TRUE,_xlfn._xlws.FILTER('5. Données salariales brutes'!$A$2:$A$1297,('5. Données salariales brutes'!$C$2:$C$1297 &gt;'5. Données salariales brutes'!E1140)*('5. Données salariales brutes'!$C$2:$C$1297 &lt;'5. Données salariales brutes'!C1140),"No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9), ED-LAT-03 (EE 10), ED-LAT-03 (EE 11), ED-LAT-04 (EE 8), ED-LAT-04 (EE 9),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 WP-03</v>
      </c>
    </row>
    <row r="1141" spans="1:3" ht="45" x14ac:dyDescent="0.25">
      <c r="A1141" s="61" t="str">
        <f>'5. Données salariales brutes'!A1141</f>
        <v>SE-REM-1</v>
      </c>
      <c r="B1141" s="130" t="str" cm="1">
        <f t="array" ref="B1141">_xlfn.TEXTJOIN(", ", TRUE, _xlfn._xlws.FILTER('5. Données salariales brutes'!$A$2:$A$1297, ('5. Données salariales brutes'!$C$2:$C$1297 &lt; '5. Données salariales brutes'!D1141) * ('5. Données salariales brutes'!$C$2:$C$1297 &gt;= '5. Données salariales brutes'!C1141) * ('5. Données salariales brutes'!$A$2:$A$1297 &lt;&gt; '5. Données salariales brutes'!A1141), "No matches"))</f>
        <v>AC-01, AG-05, AO-CAI-03, AO-HPS-02, BI-05, CH-05, CO-04, CT-FIN-04 , CT-EAV-05 , DE-02, EC-07, EN-SUR-04, MA-06, MT-07, NU-CHN-8, NU-HOS-8, PC-05, PH-03, SG-PAT-06, SG-SRE-08, TI-08 Aviation</v>
      </c>
      <c r="C1141" s="129" t="str" cm="1">
        <f t="array" ref="C1141">_xlfn.TEXTJOIN(", ",TRUE,_xlfn._xlws.FILTER('5. Données salariales brutes'!$A$2:$A$1297,('5. Données salariales brutes'!$C$2:$C$1297 &gt;'5. Données salariales brutes'!E1141)*('5. Données salariales brutes'!$C$2:$C$1297 &lt;'5. Données salariales brutes'!C1141),"No matches"))</f>
        <v>AG-04, AI-07, AO-CAI-02, AO-HPS-01, AR-05, BI-04, CH-04, CO-03, DE-01, DS-4, EL-09, FB-7, FO-04, FS-03, GT-08, IT-04, LS-05, MT-06, NU-CHN-7, NU-HOS-7, PC-04, PE-06, PS-4, SE-RES-3, SG-PAT-07, SG-SRE-07, SO-INS-01, SO-MAO-10, TI-08 Marine, TI-08 Sécurité ferroviaire, TR-05, UT-3, VM-4</v>
      </c>
    </row>
    <row r="1142" spans="1:3" ht="30" x14ac:dyDescent="0.25">
      <c r="A1142" s="61" t="str">
        <f>'5. Données salariales brutes'!A1142</f>
        <v>SE-REM-2</v>
      </c>
      <c r="B1142" s="130" t="str" cm="1">
        <f t="array" ref="B1142">_xlfn.TEXTJOIN(", ", TRUE, _xlfn._xlws.FILTER('5. Données salariales brutes'!$A$2:$A$1297, ('5. Données salariales brutes'!$C$2:$C$1297 &lt; '5. Données salariales brutes'!D1142) * ('5. Données salariales brutes'!$C$2:$C$1297 &gt;= '5. Données salariales brutes'!C1142) * ('5. Données salariales brutes'!$A$2:$A$1297 &lt;&gt; '5. Données salariales brutes'!A1142), "No matches"))</f>
        <v>AO-CAI-05, DE-03, DS-5, EN-SUR-05, SO-MAO-12, UT-4</v>
      </c>
      <c r="C1142" s="129" t="str" cm="1">
        <f t="array" ref="C1142">_xlfn.TEXTJOIN(", ",TRUE,_xlfn._xlws.FILTER('5. Données salariales brutes'!$A$2:$A$1297,('5. Données salariales brutes'!$C$2:$C$1297 &gt;'5. Données salariales brutes'!E1142)*('5. Données salariales brutes'!$C$2:$C$1297 &lt;'5. Données salariales brutes'!C1142),"No matches"))</f>
        <v>AC-01, AO-CAI-04, AO-HPS-03, AR-06, CT-EAV-06 , EC-08, EN-ENG-05, FB-8, FS-04, MA-07, NU-CHN-8, NU-HOS-8, PM-MCO-04, PS-5, SE-RES-4, SO-INS-02, SO-MAO-11, VM-5</v>
      </c>
    </row>
    <row r="1143" spans="1:3" ht="285" x14ac:dyDescent="0.25">
      <c r="A1143" s="61" t="str">
        <f>'5. Données salariales brutes'!A1143</f>
        <v>SE-RES-1</v>
      </c>
      <c r="B1143" s="130" t="str" cm="1">
        <f t="array" ref="B1143">_xlfn.TEXTJOIN(", ", TRUE, _xlfn._xlws.FILTER('5. Données salariales brutes'!$A$2:$A$1297, ('5. Données salariales brutes'!$C$2:$C$1297 &lt; '5. Données salariales brutes'!D1143) * ('5. Données salariales brutes'!$C$2:$C$1297 &gt;= '5. Données salariales brutes'!C1143) * ('5. Données salariales brutes'!$A$2:$A$1297 &lt;&gt; '5. Données salariales brutes'!A1143), "No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11), ED-LAT-04 (EE 12), EN-ENG-02, GL-COI-13, GL-COI-14, GL-EIM-13, GL-PCF-13, GL-PIP-13, GL-PIP-14, GL-SMW-12, GL-VHE-13, GS-11, GT-05, HP-05, HR-02, HS-HDO-10, HS-PHS-09, MT-02, NU-CHN-1, NU-HOS-1, PI-05-CGC, PO-IMA-03, PO-LES-TO-03, PO-LES-IM-03, PO-TCO-03, RO-04, SO-FLP-02, SO-MAO-03, SO-RAD-01, SR-E (Groupe salarial 4 MDO-5), SR-E (Groupe salarial 5), SR-W (Groupe salarial 11), SW-CHA-02, TR-02</v>
      </c>
      <c r="C1143" s="129" t="str" cm="1">
        <f t="array" ref="C1143">_xlfn.TEXTJOIN(", ",TRUE,_xlfn._xlws.FILTER('5. Données salariales brutes'!$A$2:$A$1297,('5. Données salariales brutes'!$C$2:$C$1297 &gt;'5. Données salariales brutes'!E1143)*('5. Données salariales brutes'!$C$2:$C$1297 &lt;'5. Données salariales brutes'!C1143),"No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10), ED-LAT-03 (EE 11), ED-LAT-03 (EE 12), ED-LAT-04 (EE 8), ED-LAT-04 (EE 9), ED-LAT-04 (EE 10), EG-04, EL-04, EN-SUR-01, FB-2, GL-AIM-14, GL-AMW-14, GL-COI-11, GL-COI-12, GL-EIM-11, GL-EIM-12, GL-MAM-13, GL-MAM-14, GL-MAN-13, GL-MAN-14, GL-MOC-14, GL-PCF-11, GL-PCF-12, GL-PIP-11, GL-PIP-12, GL-PRW-13, GL-PRW-14, GL-SMW-10, GL-SMW-11, GL-VHE-11, GL-VHE-12, GL-WOW-13, GL-WOW-14, GS-10, HP-04, HS-HDO-09, IS-03 , IT-01, LS-01, LS-02, OM-03, PE-02, PG-03, PM-04 , PO-IMA-02, PO-LES-TO-02, PO-LES-IM-02, PO-TCO-02, PR(S)-02, RO-03, SC-7 (utilisation de matériel et métier spécialisés), SG-PAT-02, SG-SRE-02, SO-FLP-01, SO-MAO-02, SR-E (APA), SR-E (APB), SR-W (Groupe salarial 7), SR-W (Groupe salarial 8), SW-SCW-02, TI-05, UT-1, WP-03</v>
      </c>
    </row>
    <row r="1144" spans="1:3" ht="60" x14ac:dyDescent="0.25">
      <c r="A1144" s="61" t="str">
        <f>'5. Données salariales brutes'!A1144</f>
        <v>SE-RES-2</v>
      </c>
      <c r="B1144" s="130" t="str" cm="1">
        <f t="array" ref="B1144">_xlfn.TEXTJOIN(", ", TRUE, _xlfn._xlws.FILTER('5. Données salariales brutes'!$A$2:$A$1297, ('5. Données salariales brutes'!$C$2:$C$1297 &lt; '5. Données salariales brutes'!D1144) * ('5. Données salariales brutes'!$C$2:$C$1297 &gt;= '5. Données salariales brutes'!C1144) * ('5. Données salariales brutes'!$A$2:$A$1297 &lt;&gt; '5. Données salariales brutes'!A1144), "No matches"))</f>
        <v>AG-04, AI-05, AI-06, AS-08, BI-04, CH-04, CT-FIN-03 , CT-EAV-04 , CT-IAU-04, EC-06, EG-08, EN-ENG-04, EN-SUR-03, FR-6, GT-08, HR-05, LS-05, MA-05, MT-06, ND-ADV-3, ND-DIT-4, ND-HME-4, NU-CHN-6, NU-HOS-6, PC-04, PG-06, PH-02, PM-07, PM-MCO-03, SG-PAT-05, SG-SRE-06, SO-MAO-09, SW-SCW-05, TI-07 Aviation, TI-07 Marine, TI-08 Sécurité ferroviaire, TR-05, UT-3, VM-3, WP-06</v>
      </c>
      <c r="C1144" s="129" t="str" cm="1">
        <f t="array" ref="C1144">_xlfn.TEXTJOIN(", ",TRUE,_xlfn._xlws.FILTER('5. Données salariales brutes'!$A$2:$A$1297,('5. Données salariales brutes'!$C$2:$C$1297 &gt;'5. Données salariales brutes'!E1144)*('5. Données salariales brutes'!$C$2:$C$1297 &lt;'5. Données salariales brutes'!C1144),"No matches"))</f>
        <v>AI-04, AO-CAI-01, AR-04, AS-07, CO-02, ED-EDS-05, ED-EST-05 (EE 10), ED-EST-06 (EE 9), ED-EST-06 (EE 10), EL-08, FB-6, FO-03, FR-5, FS-02, HP-09, IS-06 , IT-03, LP-01, MT-05, OP-3, PE-05, PM-06 , PM-MCO-02, PS-3, PR(S)-05, SG-PAT-04, SG-SRE-05, SO-FLP-07, SR-CPS1, TI-08, TI-07 Sécurité ferroviaire, TR-04</v>
      </c>
    </row>
    <row r="1145" spans="1:3" ht="45" x14ac:dyDescent="0.25">
      <c r="A1145" s="61" t="str">
        <f>'5. Données salariales brutes'!A1145</f>
        <v>SE-RES-3</v>
      </c>
      <c r="B1145" s="130" t="str" cm="1">
        <f t="array" ref="B1145">_xlfn.TEXTJOIN(", ", TRUE, _xlfn._xlws.FILTER('5. Données salariales brutes'!$A$2:$A$1297, ('5. Données salariales brutes'!$C$2:$C$1297 &lt; '5. Données salariales brutes'!D1145) * ('5. Données salariales brutes'!$C$2:$C$1297 &gt;= '5. Données salariales brutes'!C1145) * ('5. Données salariales brutes'!$A$2:$A$1297 &lt;&gt; '5. Données salariales brutes'!A1145), "No matches"))</f>
        <v>AG-05, AO-CAI-03, AO-HPS-02, BI-05, CH-05, CO-04, CT-FIN-04 , CT-EAV-05 , DE-02, DS-4, EC-07, EN-SUR-04, MA-06, MT-07, NU-CHN-7, NU-HOS-7, PC-05, PH-03, SE-REM-1, SG-PAT-06, SG-PAT-07, SG-SRE-08, TI-08 Aviation, VM-4</v>
      </c>
      <c r="C1145" s="129" t="str" cm="1">
        <f t="array" ref="C1145">_xlfn.TEXTJOIN(", ",TRUE,_xlfn._xlws.FILTER('5. Données salariales brutes'!$A$2:$A$1297,('5. Données salariales brutes'!$C$2:$C$1297 &gt;'5. Données salariales brutes'!E1145)*('5. Données salariales brutes'!$C$2:$C$1297 &lt;'5. Données salariales brutes'!C1145),"No matches"))</f>
        <v>AG-04, AI-06, AI-07, AO-CAI-02, AO-HPS-01, AR-05, AS-08, BI-04, CH-04, CO-03, DE-01, EL-09, EN-ENG-04, FB-7, FO-04, FS-03, GT-08, IT-04, LS-05, MT-06, PC-04, PE-06, PM-07, PM-MCO-03, PS-4, SG-PAT-05, SG-SRE-07, SO-INS-01, SO-MAO-10, TI-08 Marine, TI-08 Sécurité ferroviaire, TR-05, UT-3</v>
      </c>
    </row>
    <row r="1146" spans="1:3" ht="30" x14ac:dyDescent="0.25">
      <c r="A1146" s="61" t="str">
        <f>'5. Données salariales brutes'!A1146</f>
        <v>SE-RES-4</v>
      </c>
      <c r="B1146" s="130" t="str" cm="1">
        <f t="array" ref="B1146">_xlfn.TEXTJOIN(", ", TRUE, _xlfn._xlws.FILTER('5. Données salariales brutes'!$A$2:$A$1297, ('5. Données salariales brutes'!$C$2:$C$1297 &lt; '5. Données salariales brutes'!D1146) * ('5. Données salariales brutes'!$C$2:$C$1297 &gt;= '5. Données salariales brutes'!C1146) * ('5. Données salariales brutes'!$A$2:$A$1297 &lt;&gt; '5. Données salariales brutes'!A1146), "No matches"))</f>
        <v>AO-HPS-03, CT-EAV-06 , DE-03, DS-5, EN-SUR-05, FS-04, PM-MCO-04, SE-REM-2, UT-4</v>
      </c>
      <c r="C1146" s="129" t="str" cm="1">
        <f t="array" ref="C1146">_xlfn.TEXTJOIN(", ",TRUE,_xlfn._xlws.FILTER('5. Données salariales brutes'!$A$2:$A$1297,('5. Données salariales brutes'!$C$2:$C$1297 &gt;'5. Données salariales brutes'!E1146)*('5. Données salariales brutes'!$C$2:$C$1297 &lt;'5. Données salariales brutes'!C1146),"No matches"))</f>
        <v>AC-01, AO-CAI-04, AO-HPS-02, AR-06, CO-04, CT-FIN-04 , DE-02, EC-08, EN-ENG-05, FB-8, MA-07, NU-CHN-8, NU-HOS-8, PS-5, SG-SRE-08, SO-INS-02, SO-MAO-11, VM-5</v>
      </c>
    </row>
    <row r="1147" spans="1:3" x14ac:dyDescent="0.25">
      <c r="A1147" s="61" t="str">
        <f>'5. Données salariales brutes'!A1147</f>
        <v>SE-RES-5</v>
      </c>
      <c r="B1147" s="130" t="str" cm="1">
        <f t="array" ref="B1147">_xlfn.TEXTJOIN(", ", TRUE, _xlfn._xlws.FILTER('5. Données salariales brutes'!$A$2:$A$1297, ('5. Données salariales brutes'!$C$2:$C$1297 &lt; '5. Données salariales brutes'!D1147) * ('5. Données salariales brutes'!$C$2:$C$1297 &gt;= '5. Données salariales brutes'!C1147) * ('5. Données salariales brutes'!$A$2:$A$1297 &lt;&gt; '5. Données salariales brutes'!A1147), "No matches"))</f>
        <v>AC-02, AO-ETP-01, AR-07, DS-6, EN-SUR-06</v>
      </c>
      <c r="C1147" s="129" t="str" cm="1">
        <f t="array" ref="C1147">_xlfn.TEXTJOIN(", ",TRUE,_xlfn._xlws.FILTER('5. Données salariales brutes'!$A$2:$A$1297,('5. Données salariales brutes'!$C$2:$C$1297 &gt;'5. Données salariales brutes'!E1147)*('5. Données salariales brutes'!$C$2:$C$1297 &lt;'5. Données salariales brutes'!C1147),"No matches"))</f>
        <v>AO-CAI-05, DE-03, EN-ENG-06, EN-SUR-05, IT-05, SO-MAO-12</v>
      </c>
    </row>
    <row r="1148" spans="1:3" ht="315" x14ac:dyDescent="0.25">
      <c r="A1148" s="61" t="str">
        <f>'5. Données salariales brutes'!A1148</f>
        <v>SG-PAT-01</v>
      </c>
      <c r="B1148" s="130" t="str" cm="1">
        <f t="array" ref="B1148">_xlfn.TEXTJOIN(", ", TRUE, _xlfn._xlws.FILTER('5. Données salariales brutes'!$A$2:$A$1297, ('5. Données salariales brutes'!$C$2:$C$1297 &lt; '5. Données salariales brutes'!D1148) * ('5. Données salariales brutes'!$C$2:$C$1297 &gt;= '5. Données salariales brutes'!C1148) * ('5. Données salariales brutes'!$A$2:$A$1297 &lt;&gt; '5. Données salariales brutes'!A1148),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GL-ELE -14, GL-GHW-10, GL-GHW-11, GL-INM-13, GL-INM-14, GL-MAM-10, GL-MAM-11, GL-MAN-11, GL-MDO-12, GL-MDO-13, GL-MOC-11, GL-MOC-12, GL-MST-14, GL-PCF-9, GL-PIP-9, GL-PIP-10, GL-PRW-11, GL-SMW-8, GL-VHE-9, GL-WOW-11, GT-04, HR-01, HS-HDO-08, LI-9, MA-02, PS-1, SC-5 (utilisation de matériel et métier spécialisés), SC-6 (utilisation de matériel et métier spécialisés), SO-MAO-01, SR-E (Groupe salarial 2 ELE-2), SR-W (Groupe salarial 4), SR-W (Groupe salarial 5), SR-W (Groupe salarial 6), SW-SCW-01, SW-CHA-01</v>
      </c>
      <c r="C1148" s="129" t="str" cm="1">
        <f t="array" ref="C1148">_xlfn.TEXTJOIN(", ",TRUE,_xlfn._xlws.FILTER('5. Données salariales brutes'!$A$2:$A$1297,('5. Données salariales brutes'!$C$2:$C$1297 &gt;'5. Données salariales brutes'!E1148)*('5. Données salariales brutes'!$C$2:$C$1297 &lt;'5. Données salariales brutes'!C1148),"No matches"))</f>
        <v>AS-03, CM-07,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GL-AIM-11, GL-AMW-10, GL-AMW-11, GL-COI-00, GL-EIM-00, GL-EIM-9, GL-ELE -12, GL-ELE -13, GL-GHW-8, GL-INM-11, GL-INM-12, GL-MAM-9, GL-MAN-9, GL-MAN-10, GL-MDO-10, GL-MDO-11, GL-MOC-10, GL-MST-12, GL-MST-13, GL-PCF-7,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APC-8, SR-W (Groupe salarial 9) APD-9, SR-W (Groupe salarial 9) APD-10, ST-COR-2, TI-04, WP-02</v>
      </c>
    </row>
    <row r="1149" spans="1:3" ht="270" x14ac:dyDescent="0.25">
      <c r="A1149" s="61" t="str">
        <f>'5. Données salariales brutes'!A1149</f>
        <v>SG-PAT-02</v>
      </c>
      <c r="B1149" s="130" t="str" cm="1">
        <f t="array" ref="B1149">_xlfn.TEXTJOIN(", ", TRUE, _xlfn._xlws.FILTER('5. Données salariales brutes'!$A$2:$A$1297, ('5. Données salariales brutes'!$C$2:$C$1297 &lt; '5. Données salariales brutes'!D1149) * ('5. Données salariales brutes'!$C$2:$C$1297 &gt;= '5. Données salariales brutes'!C1149) * ('5. Données salariales brutes'!$A$2:$A$1297 &lt;&gt; '5. Données salariales brutes'!A1149), "No matches"))</f>
        <v>AR-02, CO-01, CT-FIN-01 , CT-EAV-01 , CT-IAU-01 , DD-07, DD-08, ED-EDS-01, ED-EST-03 (EE 7), ED-EST-03 (EE 8), ED-EST-04 (EE 5), ED-EST-05 (EE 3), ED-EST-06 (EE 2), ED-EST-05 Maritimes (EE 9),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ED-EST-06 Saskatchewan (EE 7), ED-EST-04 Alberta (EE 8), ED-EST-04 Alberta (EE 9), ED-EST-05 Alberta (EE 7), ED-EST-05 Alberta (EE 8), ED-EST-06 Alberta (EE 6), ED-EST-06 Alberta (EE 7), ED-EST-04 Colombie-Britannique (EE 9), ED-EST-05 Colombie-Britannique (EE 7), ED-EST-06 Colombie-Britannique (EE 6), ED-LAT-02 (EE 13),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c r="C1149" s="129" t="str" cm="1">
        <f t="array" ref="C1149">_xlfn.TEXTJOIN(", ",TRUE,_xlfn._xlws.FILTER('5. Données salariales brutes'!$A$2:$A$1297,('5. Données salariales brutes'!$C$2:$C$1297 &gt;'5. Données salariales brutes'!E1149)*('5. Données salariales brutes'!$C$2:$C$1297 &lt;'5. Données salariales brutes'!C1149),"No matches"))</f>
        <v>AI-01, AS-04, DA-CON-7, DA-CON-8, DA-PRO-7, DS-2, EC-03, ED-EST-02 (EE 8), ED-EST-02 (EE 9), ED-EST-03 (EE 6), ED-EST-04 (EE 3), ED-EST-04 (EE 4), ED-EST-05 (EE 2), ED-EST-06 (EE 1), ED-EST-04 Maritimes (EE 10), ED-EST-05 Maritimes (EE 7), ED-EST-05 Maritimes (EE 8), ED-EST-06 Maritimes (EE 6), ED-EST-06 Maritimes (EE 7), ED-EST-04 Québec (EE 12), ED-EST-05 Québec (EE 10), ED-EST-06 Québec (EE 7), ED-EST-06 Québec (EE 8), ED-EST-04 Ontario (EE 8), ED-EST-05 Ontario (EE 7), ED-EST-06 Ontario (EE 4), ED-EST-06 Ontario (EE 5), ED-EST-04 Manitoba (EE 6),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GL-EIM-11, GL-GHW-12, GL-MAM-12, GL-MAM-13, GL-MAN-13, GL-MDO-14, GL-MOC-13, GL-MOC-14, GL-PCF-11, GL-PIP-11, GL-PIP-12, GL-PRW-12, GL-PRW-13, GL-SMW-9, GL-SMW-10, GL-VHE-10, GL-VHE-11, GL-WOW-13, GS-09, GS-10, HP-04, HS-HDO-09, HS-PHS-08, IS-03 , IT-01, LS-01, OM-03, PC-01, PE-02, PG-03, PM-04 , PO-IMA-02, PO-LES-TO-02, PO-LES-IM-02, PO-TCO-02, PR(S)-02, RO-03, SC-7 (utilisation de matériel et métier spécialisés), SG-SRE-02, SO-FLP-01, SR-E (APA), SR-E (APB), SR-W (Groupe salarial 7), SW-SCW-02, TI-05, WP-03</v>
      </c>
    </row>
    <row r="1150" spans="1:3" ht="195" x14ac:dyDescent="0.25">
      <c r="A1150" s="61" t="str">
        <f>'5. Données salariales brutes'!A1150</f>
        <v>SG-PAT-03</v>
      </c>
      <c r="B1150" s="130" t="str" cm="1">
        <f t="array" ref="B1150">_xlfn.TEXTJOIN(", ", TRUE, _xlfn._xlws.FILTER('5. Données salariales brutes'!$A$2:$A$1297, ('5. Données salariales brutes'!$C$2:$C$1297 &lt; '5. Données salariales brutes'!D1150) * ('5. Données salariales brutes'!$C$2:$C$1297 &gt;= '5. Données salariales brutes'!C1150) * ('5. Données salariales brutes'!$A$2:$A$1297 &lt;&gt; '5. Données salariales brutes'!A1150), "No matches"))</f>
        <v>AR-03, CT-FIN-02 , CX-3, DS-3, ED-EDS-03, ED-EST-04 (EE 9), ED-EST-05 (EE 7), ED-EST-06 (EE 5), ED-EST-06 (EE 6), ED-EST-06 Ontario (EE 10), ED-EST-06 Manitoba (EE 9), ED-EST-06 Manitoba (EE 10), ED-EST-05 Colombie-Britannique (EE 11), ED-EST-06 Colombie-Britannique (EE 10), ED-EST-06 Colombie-Britannique (EE 11), EG-06, EL-06, FB-4, FR-3, HP-07, ND-DIT-2, ND-HME-2, NU-CHN-3, NU-HOS-3, OP-1, PE-04, PI-07-CGC, PR(S)-04, SO-MAO-05, SO-MAO-06, SR-E (Groupe salarial 11), SR-E (Groupe salarial 12), SW-SCW-03 Travailleurs du service social clinique, SW-CHA-03, TI-07</v>
      </c>
      <c r="C1150" s="129" t="str" cm="1">
        <f t="array" ref="C1150">_xlfn.TEXTJOIN(", ",TRUE,_xlfn._xlws.FILTER('5. Données salariales brutes'!$A$2:$A$1297,('5. Données salariales brutes'!$C$2:$C$1297 &gt;'5. Données salariales brutes'!E1150)*('5. Données salariales brutes'!$C$2:$C$1297 &lt;'5. Données salariales brutes'!C1150),"No matches"))</f>
        <v>AG-02, AS-05, BI-02, CH-02,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8), ED-EST-06 Colombie-Britannique (EE 9), EU-PEI-2, FB-3, FR-2, FS-01, GL-SMW-14, GS-13, GT-06, HP-06, HR-03, IS-04 , IT-02, LS-03, LP-00, ND-ADV-1, ND-DIT-1, ND-HME-1, NU-CHN-2, NU-HOS-2, OM-04, PC-02, PE-03, PG-04, PI-06-CGC, PM-05 , PM-MCO-01, PO-LES-TO-04, PO-TCO-04, PS-2, PR(S)-03, RO-05, SG-SRE-03, SO-FLP-04,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1151" spans="1:3" ht="60" x14ac:dyDescent="0.25">
      <c r="A1151" s="61" t="str">
        <f>'5. Données salariales brutes'!A1151</f>
        <v>SG-PAT-04</v>
      </c>
      <c r="B1151" s="130" t="str" cm="1">
        <f t="array" ref="B1151">_xlfn.TEXTJOIN(", ", TRUE, _xlfn._xlws.FILTER('5. Données salariales brutes'!$A$2:$A$1297, ('5. Données salariales brutes'!$C$2:$C$1297 &lt; '5. Données salariales brutes'!D1151) * ('5. Données salariales brutes'!$C$2:$C$1297 &gt;= '5. Données salariales brutes'!C1151) * ('5. Données salariales brutes'!$A$2:$A$1297 &lt;&gt; '5. Données salariales brutes'!A1151), "No matches"))</f>
        <v>AI-04, AO-CAI-01, AR-04, AS-07, CO-02, EC-06, ED-EDS-05, ED-EST-05 (EE 10), ED-EST-06 (EE 9), ED-EST-06 (EE 10), EL-08, FB-6, FO-03, FR-5, FS-02, HP-09, IS-06 , IT-03, LP-01, MT-05, NU-CHN-6, NU-HOS-6, OP-3, PE-05, PM-06 , PM-MCO-02, PR(S)-05, SE-RES-2, SG-SRE-05, SO-FLP-07, TI-07 Marine, TI-07 Sécurité ferroviaire, TR-04</v>
      </c>
      <c r="C1151" s="129" t="str" cm="1">
        <f t="array" ref="C1151">_xlfn.TEXTJOIN(", ",TRUE,_xlfn._xlws.FILTER('5. Données salariales brutes'!$A$2:$A$1297,('5. Données salariales brutes'!$C$2:$C$1297 &gt;'5. Données salariales brutes'!E1151)*('5. Données salariales brutes'!$C$2:$C$1297 &lt;'5. Données salariales brutes'!C1151),"No matches"))</f>
        <v>AG-03, BI-03, CH-03, CT-EAV-03 , CT-IAU-03, ED-EST-05 (EE 9), ED-EST-06 (EE 8), EG-07, EL-07, EN-ENG-03, EN-SUR-02, FB-5, GT-07, HP-08, HR-04, MT-04, ND-ADV-2, ND-DIT-3, ND-HME-3, NU-CHN-5, NU-HOS-5, OP-2, PC-03, PG-05, PH-01, PS-3, SO-FLP-06, SO-MAO-07, SO-MAO-08, SR-CPS1, SW-SCW-04, TI-08, TI-06 Aviation, TI-06 Marine, VM-2, WP-05</v>
      </c>
    </row>
    <row r="1152" spans="1:3" ht="60" x14ac:dyDescent="0.25">
      <c r="A1152" s="61" t="str">
        <f>'5. Données salariales brutes'!A1152</f>
        <v>SG-PAT-05</v>
      </c>
      <c r="B1152" s="130" t="str" cm="1">
        <f t="array" ref="B1152">_xlfn.TEXTJOIN(", ", TRUE, _xlfn._xlws.FILTER('5. Données salariales brutes'!$A$2:$A$1297, ('5. Données salariales brutes'!$C$2:$C$1297 &lt; '5. Données salariales brutes'!D1152) * ('5. Données salariales brutes'!$C$2:$C$1297 &gt;= '5. Données salariales brutes'!C1152) * ('5. Données salariales brutes'!$A$2:$A$1297 &lt;&gt; '5. Données salariales brutes'!A1152), "No matches"))</f>
        <v>AG-04, AI-07, AO-CAI-02, AO-HPS-01, AR-05, BI-04, CH-04, CO-03, DE-01, EL-09, EN-ENG-04, FB-7, FO-04, FS-03, GT-08, IT-04, LS-05, MT-06, PC-04, PE-06, PM-MCO-03, PS-4, SE-RES-3, SG-PAT-07, SG-SRE-07, SO-INS-01, SO-MAO-10, TI-08 Marine, TI-08 Sécurité ferroviaire, TR-05, UT-3</v>
      </c>
      <c r="C1152" s="129" t="str" cm="1">
        <f t="array" ref="C1152">_xlfn.TEXTJOIN(", ",TRUE,_xlfn._xlws.FILTER('5. Données salariales brutes'!$A$2:$A$1297,('5. Données salariales brutes'!$C$2:$C$1297 &gt;'5. Données salariales brutes'!E1152)*('5. Données salariales brutes'!$C$2:$C$1297 &lt;'5. Données salariales brutes'!C1152),"No matches"))</f>
        <v>AI-05, AI-06, AS-07, AS-08, CT-FIN-03 , CT-EAV-04 , CT-IAU-04, EC-06, EG-08, EL-08, EN-SUR-03, FB-6, FO-03, FR-6, FS-02, HR-05, IS-06 , MA-05, ND-ADV-3, ND-DIT-4, ND-HME-4, NU-CHN-6, NU-HOS-6, PG-06, PH-02, PM-06 , PM-07, PM-MCO-02, SE-RES-2, SG-SRE-06, SO-FLP-07, SO-MAO-09, SW-SCW-05, TI-07 Aviation, TI-07 Marine, VM-3, WP-06</v>
      </c>
    </row>
    <row r="1153" spans="1:3" ht="45" x14ac:dyDescent="0.25">
      <c r="A1153" s="61" t="str">
        <f>'5. Données salariales brutes'!A1153</f>
        <v>SG-PAT-06</v>
      </c>
      <c r="B1153" s="130" t="str" cm="1">
        <f t="array" ref="B1153">_xlfn.TEXTJOIN(", ", TRUE, _xlfn._xlws.FILTER('5. Données salariales brutes'!$A$2:$A$1297, ('5. Données salariales brutes'!$C$2:$C$1297 &lt; '5. Données salariales brutes'!D1153) * ('5. Données salariales brutes'!$C$2:$C$1297 &gt;= '5. Données salariales brutes'!C1153) * ('5. Données salariales brutes'!$A$2:$A$1297 &lt;&gt; '5. Données salariales brutes'!A1153), "No matches"))</f>
        <v>AC-01, AO-CAI-03, AO-HPS-02, AR-06, CO-04, CT-FIN-04 , DE-02, EC-08, EN-ENG-05, FB-8, NU-CHN-8, NU-HOS-8, PC-05, PS-5, SG-SRE-08, SO-INS-02, SO-MAO-11, VM-5</v>
      </c>
      <c r="C1153" s="129" t="str" cm="1">
        <f t="array" ref="C1153">_xlfn.TEXTJOIN(", ",TRUE,_xlfn._xlws.FILTER('5. Données salariales brutes'!$A$2:$A$1297,('5. Données salariales brutes'!$C$2:$C$1297 &gt;'5. Données salariales brutes'!E1153)*('5. Données salariales brutes'!$C$2:$C$1297 &lt;'5. Données salariales brutes'!C1153),"No matches"))</f>
        <v>AG-05, AO-CAI-02, AO-HPS-01, AR-05, BI-05, CH-05, CT-EAV-05 , DS-4, EC-07, EN-SUR-04, FB-7, FO-04, FS-03, IT-04, MA-06, MT-07, NU-CHN-7, NU-HOS-7, PH-03, SE-REM-1, SE-RES-3, SG-PAT-07, SG-SRE-07, SO-INS-01, SO-MAO-10, TI-08 Aviation, TI-08 Marine, VM-4</v>
      </c>
    </row>
    <row r="1154" spans="1:3" ht="45" x14ac:dyDescent="0.25">
      <c r="A1154" s="61" t="str">
        <f>'5. Données salariales brutes'!A1154</f>
        <v>SG-PAT-07</v>
      </c>
      <c r="B1154" s="130" t="str" cm="1">
        <f t="array" ref="B1154">_xlfn.TEXTJOIN(", ", TRUE, _xlfn._xlws.FILTER('5. Données salariales brutes'!$A$2:$A$1297, ('5. Données salariales brutes'!$C$2:$C$1297 &lt; '5. Données salariales brutes'!D1154) * ('5. Données salariales brutes'!$C$2:$C$1297 &gt;= '5. Données salariales brutes'!C1154) * ('5. Données salariales brutes'!$A$2:$A$1297 &lt;&gt; '5. Données salariales brutes'!A1154), "No matches"))</f>
        <v>AG-05, AO-CAI-03, AO-HPS-02, BI-05, CH-05, CO-04, CT-FIN-04 , CT-EAV-05 , DE-02, DS-4, EC-07, EN-SUR-04, MA-06, MT-07, NU-CHN-7, NU-CHN-8, NU-HOS-7, NU-HOS-8, PC-05, PH-03, SE-REM-1, SG-PAT-06, SG-SRE-08, TI-08 Aviation, VM-4</v>
      </c>
      <c r="C1154" s="129" t="str" cm="1">
        <f t="array" ref="C1154">_xlfn.TEXTJOIN(", ",TRUE,_xlfn._xlws.FILTER('5. Données salariales brutes'!$A$2:$A$1297,('5. Données salariales brutes'!$C$2:$C$1297 &gt;'5. Données salariales brutes'!E1154)*('5. Données salariales brutes'!$C$2:$C$1297 &lt;'5. Données salariales brutes'!C1154),"No matches"))</f>
        <v>AG-04, AI-07, AO-CAI-02, AO-HPS-01, AR-05, AS-08, BI-04, CH-04, CO-03, DE-01, EL-09, EN-ENG-04, FB-7, FO-04, FS-03, GT-08, IT-04, LS-05, MT-06, PC-04, PE-06, PM-07, PM-MCO-03, PS-4, SE-RES-3, SG-PAT-05, SG-SRE-07, SO-INS-01, SO-MAO-10, TI-08 Marine, TI-08 Sécurité ferroviaire, TR-05, UT-3</v>
      </c>
    </row>
    <row r="1155" spans="1:3" ht="300" x14ac:dyDescent="0.25">
      <c r="A1155" s="61" t="str">
        <f>'5. Données salariales brutes'!A1155</f>
        <v>SG-SRE-01</v>
      </c>
      <c r="B1155" s="130" t="str" cm="1">
        <f t="array" ref="B1155">_xlfn.TEXTJOIN(", ", TRUE, _xlfn._xlws.FILTER('5. Données salariales brutes'!$A$2:$A$1297, ('5. Données salariales brutes'!$C$2:$C$1297 &lt; '5. Données salariales brutes'!D1155) * ('5. Données salariales brutes'!$C$2:$C$1297 &gt;= '5. Données salariales brutes'!C1155) * ('5. Données salariales brutes'!$A$2:$A$1297 &lt;&gt; '5. Données salariales brutes'!A1155), "No matches"))</f>
        <v>CM-07, CO-DEV/PER, CR-06, DA-CON-6,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4), ED-EST-06 Ontario (EE 2), ED-EST-03 Manitoba (EE 9), ED-EST-04 Manitoba (EE 3), ED-EST-05 Manitoba (EE 1),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10),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SO-MAO-TO, SR-E (Groupe salarial 1), SR-W (Groupe salarial 9) APC-7, SR-W (Groupe salarial 9) APD-9, ST-COR-2</v>
      </c>
      <c r="C1155" s="129" t="str" cm="1">
        <f t="array" ref="C1155">_xlfn.TEXTJOIN(", ",TRUE,_xlfn._xlws.FILTER('5. Données salariales brutes'!$A$2:$A$1297,('5. Données salariales brutes'!$C$2:$C$1297 &gt;'5. Données salariales brutes'!E1155)*('5. Données salariales brutes'!$C$2:$C$1297 &lt;'5. Données salariales brutes'!C1155),"No matches"))</f>
        <v>AR-01, AS-02, DA-CON-5, DA-PRO-5, DD-04, EC-01, ED-EST-01 (EE 5), ED-EST-02 (EE 4), ED-EST-03 (EE 2), ED-EST-03 Maritimes (EE 9), ED-EST-04 Maritimes (EE 5), ED-EST-05 Maritimes (EE 3), ED-EST-06 Maritimes (EE 2), ED-EST-01 Québec (EE 9),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ED-EST-02 Saskatchewan (EE 9), ED-EST-03 Saskatchewan (EE 7), ED-EST-03 Saskatchewan (EE 8), ED-EST-04 Saskatchewan (EE 3), ED-EST-05 Saskatchewan (EE 1), ED-EST-02 Alberta (EE 8),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ED-LAT-02 (EE 5), ED-LAT-02 (EE 6), ED-LAT-03 (EE 4), ED-LAT-03 (EE 5), ED-LAT-04 (EE 2), ED-LAT-04 (EE 3), EG-02, GL-AIM-9, GL-AMW-8, GL-AMW-9, GL-ELE -10, GL-ELE -11, GL-GHW-6, GL-GHW-7, GL-INM-9, GL-INM-10, GL-MAM-00, GL-MAM-7, GL-MAM-8, GL-MAN-7, GL-MAN-8,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row>
    <row r="1156" spans="1:3" ht="285" x14ac:dyDescent="0.25">
      <c r="A1156" s="61" t="str">
        <f>'5. Données salariales brutes'!A1156</f>
        <v>SG-SRE-02</v>
      </c>
      <c r="B1156" s="130" t="str" cm="1">
        <f t="array" ref="B1156">_xlfn.TEXTJOIN(", ", TRUE, _xlfn._xlws.FILTER('5. Données salariales brutes'!$A$2:$A$1297, ('5. Données salariales brutes'!$C$2:$C$1297 &lt; '5. Données salariales brutes'!D1156) * ('5. Données salariales brutes'!$C$2:$C$1297 &gt;= '5. Données salariales brutes'!C1156) * ('5. Données salariales brutes'!$A$2:$A$1297 &lt;&gt; '5. Données salariales brutes'!A1156),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GL-PIP-12, GL-PIP-13, GL-PRW-14, GL-SMW-11, GL-VHE-12, GL-WOW-14, GS-10, GS-11, HP-04, HR-02, HS-HDO-09, LS-02, MT-02, NU-CHN-1, NU-HOS-1, PE-02, PI-05-CGC, PR(S)-02, SC-7 (utilisation de matériel et métier spécialisés), SE-RES-1, SG-PAT-02, SO-FLP-02, SO-MAO-02, SO-RAD-01, SR-W (Groupe salarial 8), SR-W (Groupe salarial 11), SW-SCW-02, SW-CHA-02, TI-05, UT-1, WP-03</v>
      </c>
      <c r="C1156" s="129" t="str" cm="1">
        <f t="array" ref="C1156">_xlfn.TEXTJOIN(", ",TRUE,_xlfn._xlws.FILTER('5. Données salariales brutes'!$A$2:$A$1297,('5. Données salariales brutes'!$C$2:$C$1297 &gt;'5. Données salariales brutes'!E1156)*('5. Données salariales brutes'!$C$2:$C$1297 &lt;'5. Données salariales brutes'!C1156),"No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ED-LAT-04 (EE 7), ED-LAT-04 (EE 8), EL-03, GL-AIM-13, GL-AIM-14, GL-AMW-13, GL-AMW-14, GL-COI-11, GL-EIM-10, GL-EIM-11, GL-GHW-12, GL-INM-14, GL-MAM-12, GL-MAN-12, GL-MAN-13, GL-MDO-13, GL-MDO-14, GL-MOC-13, GL-PCF-10, GL-PCF-11, GL-PIP-11, GL-PRW-12, GL-PRW-13, GL-SMW-9, GL-SMW-10, GL-VHE-10, GL-VHE-11, GL-WOW-12, GL-WOW-13, GS-09, GT-04, HS-PHS-08, IS-03 , IT-01, LI-9, LS-01, OM-03, PC-01, PG-03, PI-04-CGC, PM-04 , PO-IMA-02, PO-LES-TO-02, PO-LES-IM-02, PO-TCO-02, PS-1, RO-03, SC-6 (utilisation de matériel et métier spécialisés), SO-FLP-01, SR-E (Groupe salarial 3 MDO-4), SR-E (APA), SR-E (APB), SR-W (Groupe salarial 6), SR-W (Groupe salarial 7), SW-SCW-01</v>
      </c>
    </row>
    <row r="1157" spans="1:3" ht="195" x14ac:dyDescent="0.25">
      <c r="A1157" s="61" t="str">
        <f>'5. Données salariales brutes'!A1157</f>
        <v>SG-SRE-03</v>
      </c>
      <c r="B1157" s="130" t="str" cm="1">
        <f t="array" ref="B1157">_xlfn.TEXTJOIN(", ", TRUE, _xlfn._xlws.FILTER('5. Données salariales brutes'!$A$2:$A$1297, ('5. Données salariales brutes'!$C$2:$C$1297 &lt; '5. Données salariales brutes'!D1157) * ('5. Données salariales brutes'!$C$2:$C$1297 &gt;= '5. Données salariales brutes'!C1157) * ('5. Données salariales brutes'!$A$2:$A$1297 &lt;&gt; '5. Données salariales brutes'!A1157), "No matches"))</f>
        <v>AR-03, CT-FIN-02 , CT-EAV-02 , CT-IAU-02,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EG-06, EL-06, FB-4, FR-3, GT-06, LS-03, ND-DIT-2, ND-HME-2, NU-CHN-2, NU-CHN-3, NU-HOS-2, NU-HOS-3, PG-04, SG-PAT-03, SO-FLP-04, SO-MAO-05, SR-E (Groupe salarial 10), SR-E (Groupe salarial 11), SR-E (Groupe salarial 12), SR-W (Groupe salarial 12), SW-SCW-02 Travailleurs du service social clinique, SW-CHA-03, TI-07</v>
      </c>
      <c r="C1157" s="129" t="str" cm="1">
        <f t="array" ref="C1157">_xlfn.TEXTJOIN(", ",TRUE,_xlfn._xlws.FILTER('5. Données salariales brutes'!$A$2:$A$1297,('5. Données salariales brutes'!$C$2:$C$1297 &gt;'5. Données salariales brutes'!E1157)*('5. Données salariales brutes'!$C$2:$C$1297 &lt;'5. Données salariales brutes'!C1157),"No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GL-SMW-14, GS-13, HP-06, HR-03, HS-PHS-10, IS-04 , IT-02, LP-00, ND-ADV-1, ND-DIT-1, ND-HME-1, OM-04, PC-02, PE-03, PI-06-CGC, PM-05 , PM-MCO-01, PO-LES-TO-04, PO-TCO-04, PS-2, PR(S)-03, RO-05, SO-FLP-03, SO-MAO-04, SO-RAD-03, SR-E (Groupe salarial 6), SR-E (Groupe salarial 7), SR-E (Groupe salarial 8), SR-E (Groupe salarial 9), SW-SCW-03, SW-SCW-01 Travailleurs du service social clinique, TI-06, TI-05 Marine, VM-1, WP-04</v>
      </c>
    </row>
    <row r="1158" spans="1:3" ht="75" x14ac:dyDescent="0.25">
      <c r="A1158" s="61" t="str">
        <f>'5. Données salariales brutes'!A1158</f>
        <v>SG-SRE-04</v>
      </c>
      <c r="B1158" s="130" t="str" cm="1">
        <f t="array" ref="B1158">_xlfn.TEXTJOIN(", ", TRUE, _xlfn._xlws.FILTER('5. Données salariales brutes'!$A$2:$A$1297, ('5. Données salariales brutes'!$C$2:$C$1297 &lt; '5. Données salariales brutes'!D1158) * ('5. Données salariales brutes'!$C$2:$C$1297 &gt;= '5. Données salariales brutes'!C1158) * ('5. Données salariales brutes'!$A$2:$A$1297 &lt;&gt; '5. Données salariales brutes'!A1158), "No matches"))</f>
        <v>AG-03, BI-03, CH-03, CT-EAV-03 , CT-IAU-03, ED-EST-05 (EE 9), ED-EST-06 (EE 8), EG-07, EL-07, EN-ENG-03, EN-SUR-02, FB-5, FR-4, GT-07, HP-08, HR-04, MA-04, MT-04, ND-ADV-2, ND-DIT-3, ND-HME-3, NU-CHN-5, NU-HOS-5, OP-2, PC-03, PG-05, PH-01, PS-3, SO-FLP-06, SO-MAO-07, SO-MAO-08, SR-CPS1, SW-SCW-04, TI-06 Aviation, TI-06 Marine, VM-2, WP-05</v>
      </c>
      <c r="C1158" s="129" t="str" cm="1">
        <f t="array" ref="C1158">_xlfn.TEXTJOIN(", ",TRUE,_xlfn._xlws.FILTER('5. Données salariales brutes'!$A$2:$A$1297,('5. Données salariales brutes'!$C$2:$C$1297 &gt;'5. Données salariales brutes'!E1158)*('5. Données salariales brutes'!$C$2:$C$1297 &lt;'5. Données salariales brutes'!C1158),"No matches"))</f>
        <v>AI-03, AR-03, AS-06, CT-FIN-02 , CX-3, EC-05, ED-EDS-04, ED-EST-04 (EE 9), ED-EST-04 (EE 10), ED-EST-05 (EE 7), ED-EST-05 (EE 8), ED-EST-06 (EE 6), ED-EST-06 (EE 7), ED-EST-06 Ontario (EE 10), ED-EST-06 Manitoba (EE 10), ED-EST-06 Colombie-Britannique (EE 11), EL-06, FO-02, FR-3, HP-07, IS-05 , LS-04, MT-03, ND-DIT-2, ND-HME-2, NU-CHN-4, NU-HOS-4, OM-05, OP-1, PE-04, PI-07-CGC, PR(S)-04, RO-06, SO-FLP-05, SO-MAO-06, SW-SCW-03 Travailleurs du service social clinique, TI-07, TI-06 Sécurité ferroviaire, TR-03, UT-2</v>
      </c>
    </row>
    <row r="1159" spans="1:3" ht="60" x14ac:dyDescent="0.25">
      <c r="A1159" s="61" t="str">
        <f>'5. Données salariales brutes'!A1159</f>
        <v>SG-SRE-05</v>
      </c>
      <c r="B1159" s="130" t="str" cm="1">
        <f t="array" ref="B1159">_xlfn.TEXTJOIN(", ", TRUE, _xlfn._xlws.FILTER('5. Données salariales brutes'!$A$2:$A$1297, ('5. Données salariales brutes'!$C$2:$C$1297 &lt; '5. Données salariales brutes'!D1159) * ('5. Données salariales brutes'!$C$2:$C$1297 &gt;= '5. Données salariales brutes'!C1159) * ('5. Données salariales brutes'!$A$2:$A$1297 &lt;&gt; '5. Données salariales brutes'!A1159), "No matches"))</f>
        <v>AI-04, AI-05, AS-07, CO-02, CT-FIN-03 , CT-EAV-04 , CT-IAU-04, EC-06, ED-EST-06 (EE 10), EG-08, EL-08, EN-SUR-03, FB-6, FO-03, FR-6, FS-02, HP-09, IS-06 , LP-01, MA-05, ND-DIT-4, NU-CHN-6, NU-HOS-6, OP-3, PG-06, PM-06 , PM-MCO-02, SE-RES-2, SG-SRE-06, SO-FLP-07, SO-MAO-09, SW-SCW-05, TI-07 Aviation, TI-07 Marine, VM-3</v>
      </c>
      <c r="C1159" s="129" t="str" cm="1">
        <f t="array" ref="C1159">_xlfn.TEXTJOIN(", ",TRUE,_xlfn._xlws.FILTER('5. Données salariales brutes'!$A$2:$A$1297,('5. Données salariales brutes'!$C$2:$C$1297 &gt;'5. Données salariales brutes'!E1159)*('5. Données salariales brutes'!$C$2:$C$1297 &lt;'5. Données salariales brutes'!C1159),"No matches"))</f>
        <v>AG-03, AO-CAI-01, AR-04, BI-03, CH-03, ED-EDS-05, ED-EST-05 (EE 10), ED-EST-06 (EE 8), ED-EST-06 (EE 9), EG-07, EL-07, EN-ENG-03, EN-SUR-02, FR-5, GT-07, HP-08, HR-04, IT-03, MT-05, ND-HME-3, NU-CHN-5, NU-HOS-5, OP-2, PC-03, PE-05, PG-05, PH-01, PS-3, PR(S)-05, SG-PAT-04, SO-FLP-06, SO-MAO-08, SR-CPS1, SW-SCW-04, TI-08, TI-06 Marine, TI-07 Sécurité ferroviaire, TR-04, VM-2</v>
      </c>
    </row>
    <row r="1160" spans="1:3" ht="45" x14ac:dyDescent="0.25">
      <c r="A1160" s="61" t="str">
        <f>'5. Données salariales brutes'!A1160</f>
        <v>SG-SRE-06</v>
      </c>
      <c r="B1160" s="130" t="str" cm="1">
        <f t="array" ref="B1160">_xlfn.TEXTJOIN(", ", TRUE, _xlfn._xlws.FILTER('5. Données salariales brutes'!$A$2:$A$1297, ('5. Données salariales brutes'!$C$2:$C$1297 &lt; '5. Données salariales brutes'!D1160) * ('5. Données salariales brutes'!$C$2:$C$1297 &gt;= '5. Données salariales brutes'!C1160) * ('5. Données salariales brutes'!$A$2:$A$1297 &lt;&gt; '5. Données salariales brutes'!A1160), "No matches"))</f>
        <v>AG-04, AI-06, AS-08, BI-04, CH-04, CT-FIN-03 , CT-EAV-04 , CT-IAU-04, DE-01, EL-09, EN-ENG-04, EN-SUR-03, GT-08, HR-05, LS-05, MT-06, ND-ADV-3, ND-DIT-4, ND-HME-4, PC-04, PE-06, PG-06, PH-02, PM-07, PM-MCO-03, PS-4, SG-PAT-05, SW-SCW-05, TI-07 Aviation, TI-08 Sécurité ferroviaire, TR-05, UT-3, VM-3, WP-06</v>
      </c>
      <c r="C1160" s="129" t="str" cm="1">
        <f t="array" ref="C1160">_xlfn.TEXTJOIN(", ",TRUE,_xlfn._xlws.FILTER('5. Données salariales brutes'!$A$2:$A$1297,('5. Données salariales brutes'!$C$2:$C$1297 &gt;'5. Données salariales brutes'!E1160)*('5. Données salariales brutes'!$C$2:$C$1297 &lt;'5. Données salariales brutes'!C1160),"No matches"))</f>
        <v>AI-04, AI-05, AO-CAI-01, AR-04, AS-07, CO-02, EC-06, ED-EDS-05, ED-EST-06 (EE 10), EG-08, EL-08, FB-6, FO-03, FR-6, FS-02, HP-09, IS-06 , IT-03, LP-01, MA-05, MT-05, NU-CHN-6, NU-HOS-6, OP-3, PE-05, PM-06 , PM-MCO-02, PR(S)-05, SE-RES-2, SG-SRE-05, SO-FLP-07, SO-MAO-09, TI-07 Marine, TR-04</v>
      </c>
    </row>
    <row r="1161" spans="1:3" ht="45" x14ac:dyDescent="0.25">
      <c r="A1161" s="61" t="str">
        <f>'5. Données salariales brutes'!A1161</f>
        <v>SG-SRE-07</v>
      </c>
      <c r="B1161" s="130" t="str" cm="1">
        <f t="array" ref="B1161">_xlfn.TEXTJOIN(", ", TRUE, _xlfn._xlws.FILTER('5. Données salariales brutes'!$A$2:$A$1297, ('5. Données salariales brutes'!$C$2:$C$1297 &lt; '5. Données salariales brutes'!D1161) * ('5. Données salariales brutes'!$C$2:$C$1297 &gt;= '5. Données salariales brutes'!C1161) * ('5. Données salariales brutes'!$A$2:$A$1297 &lt;&gt; '5. Données salariales brutes'!A1161), "No matches"))</f>
        <v>AG-05, AO-CAI-03, AO-HPS-01, AO-HPS-02, BI-05, CH-05, CT-FIN-04 , CT-EAV-05 , DS-4, EC-07, EN-SUR-04, IT-04, MA-06, MT-07, NU-CHN-7, NU-HOS-7, PC-05, PH-03, SE-REM-1, SE-RES-3, SG-PAT-06, SG-PAT-07, SG-SRE-08, SO-INS-01, SO-MAO-10, TI-08 Aviation, TI-08 Marine, VM-4</v>
      </c>
      <c r="C1161" s="129" t="str" cm="1">
        <f t="array" ref="C1161">_xlfn.TEXTJOIN(", ",TRUE,_xlfn._xlws.FILTER('5. Données salariales brutes'!$A$2:$A$1297,('5. Données salariales brutes'!$C$2:$C$1297 &gt;'5. Données salariales brutes'!E1161)*('5. Données salariales brutes'!$C$2:$C$1297 &lt;'5. Données salariales brutes'!C1161),"No matches"))</f>
        <v>AG-04, AI-06, AI-07, AO-CAI-02, AR-05, AS-08, BI-04, CH-04, CO-03, DE-01, EL-09, EN-ENG-04, FB-7, FO-04, FS-03, GT-08, HR-05, LS-05, MT-06, ND-ADV-3, ND-HME-4, PC-04, PE-06, PH-02, PM-07, PM-MCO-03, PS-4, SG-PAT-05, TI-08 Sécurité ferroviaire, TR-05, UT-3, WP-06</v>
      </c>
    </row>
    <row r="1162" spans="1:3" ht="45" x14ac:dyDescent="0.25">
      <c r="A1162" s="61" t="str">
        <f>'5. Données salariales brutes'!A1162</f>
        <v>SG-SRE-08</v>
      </c>
      <c r="B1162" s="130" t="str" cm="1">
        <f t="array" ref="B1162">_xlfn.TEXTJOIN(", ", TRUE, _xlfn._xlws.FILTER('5. Données salariales brutes'!$A$2:$A$1297, ('5. Données salariales brutes'!$C$2:$C$1297 &lt; '5. Données salariales brutes'!D1162) * ('5. Données salariales brutes'!$C$2:$C$1297 &gt;= '5. Données salariales brutes'!C1162) * ('5. Données salariales brutes'!$A$2:$A$1297 &lt;&gt; '5. Données salariales brutes'!A1162), "No matches"))</f>
        <v>AC-01, AO-CAI-04, AO-HPS-02, AR-06, CO-04, DE-02, EC-08, EN-ENG-05, FB-8, MA-07, NU-CHN-8, NU-HOS-8, PS-5, SO-INS-02, SO-MAO-11, VM-5</v>
      </c>
      <c r="C1162" s="129" t="str" cm="1">
        <f t="array" ref="C1162">_xlfn.TEXTJOIN(", ",TRUE,_xlfn._xlws.FILTER('5. Données salariales brutes'!$A$2:$A$1297,('5. Données salariales brutes'!$C$2:$C$1297 &gt;'5. Données salariales brutes'!E1162)*('5. Données salariales brutes'!$C$2:$C$1297 &lt;'5. Données salariales brutes'!C1162),"No matches"))</f>
        <v>AG-05, AO-CAI-03, AO-HPS-01, BI-05, CH-05, CT-FIN-04 , CT-EAV-05 , DS-4, EC-07, EN-SUR-04, FB-7, FS-03, IT-04, MA-06, MT-07, NU-CHN-7, NU-HOS-7, PC-05, PH-03, SE-REM-1, SE-RES-3, SG-PAT-06, SG-PAT-07, SG-SRE-07, SO-INS-01, SO-MAO-10, TI-08 Aviation, TI-08 Marine, VM-4</v>
      </c>
    </row>
    <row r="1163" spans="1:3" ht="300" x14ac:dyDescent="0.25">
      <c r="A1163" s="61" t="str">
        <f>'5. Données salariales brutes'!A1163</f>
        <v>SO-FLP-01</v>
      </c>
      <c r="B1163" s="130" t="str" cm="1">
        <f t="array" ref="B1163">_xlfn.TEXTJOIN(", ", TRUE, _xlfn._xlws.FILTER('5. Données salariales brutes'!$A$2:$A$1297, ('5. Données salariales brutes'!$C$2:$C$1297 &lt; '5. Données salariales brutes'!D1163) * ('5. Données salariales brutes'!$C$2:$C$1297 &gt;= '5. Données salariales brutes'!C1163) * ('5. Données salariales brutes'!$A$2:$A$1297 &lt;&gt; '5. Données salariales brutes'!A1163), "No matches"))</f>
        <v>AI-01, CO-01, DA-CON-8, DA-PRO-7, DD-07, DS-2, EC-03, ED-EST-02 (EE 9), ED-EST-03 (EE 6), ED-EST-03 (EE 7), ED-EST-04 (EE 4), ED-EST-05 (EE 2), ED-EST-06 (EE 1), ED-EST-04 Maritimes (EE 10),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ED-EST-06 Manitoba (EE 4), ED-EST-04 Saskatchewan (EE 8), ED-EST-05 Saskatchewan (EE 6), ED-EST-05 Saskatchewan (EE 7), ED-EST-06 Saskatchewan (EE 5), ED-EST-04 Alberta (EE 7), ED-EST-04 Alberta (EE 8), ED-EST-05 Alberta (EE 6), ED-EST-05 Alberta (EE 7), ED-EST-06 Alberta (EE 5), ED-EST-03 Colombie-Britannique (EE 9), ED-EST-04 Colombie-Britannique (EE 8), ED-EST-05 Colombie-Britannique (EE 6), ED-EST-06 Colombie-Britannique (EE 5), ED-LAT-02 (EE 12), ED-LAT-02 (EE 13), ED-LAT-03 (EE 11), ED-LAT-03 (EE 12), ED-LAT-04 (EE 9), EG-04, EL-04, EN-SUR-01, FB-2, GL-AIM-14, GL-AMW-14, GL-COI-12, GL-EIM-11, GL-EIM-12, GL-MAM-13, GL-MAN-13, GL-MAN-14, GL-MOC-14, GL-PCF-11, GL-PCF-12, GL-PIP-12, GL-PRW-13, GL-PRW-14, GL-SMW-10, GL-VHE-11, GL-VHE-12, GL-WOW-13, GL-WOW-14, GS-10, HP-04, HS-HDO-09, IT-01, LS-01, LS-02, OM-03, PE-02, PG-03, PO-IMA-02, PO-LES-TO-02, PO-LES-IM-02, PO-TCO-02, PR(S)-02, RO-03, SC-7 (utilisation de matériel et métier spécialisés), SG-PAT-02, SG-SRE-02, SO-MAO-02, SR-E (APA), SR-E (APB), SR-W (Groupe salarial 7), SR-W (Groupe salarial 8), SW-SCW-02, TI-05, UT-1, WP-03</v>
      </c>
      <c r="C1163" s="129" t="str" cm="1">
        <f t="array" ref="C1163">_xlfn.TEXTJOIN(", ",TRUE,_xlfn._xlws.FILTER('5. Données salariales brutes'!$A$2:$A$1297,('5. Données salariales brutes'!$C$2:$C$1297 &gt;'5. Données salariales brutes'!E1163)*('5. Données salariales brutes'!$C$2:$C$1297 &lt;'5. Données salariales brutes'!C1163),"No matches"))</f>
        <v>AG-01, AS-04, BI-01, CH-01, CR-07, DA-CON-7, DD-06, ED-EST-01 (EE 8), ED-EST-02 (EE 7) , ED-EST-02 (EE 8), ED-EST-03 (EE 5), ED-EST-04 (EE 2), ED-EST-04 (EE 3), ED-EST-05 (EE 1), ED-EST-04 Maritimes (EE 9), ED-EST-05 Maritimes (EE 6), ED-EST-05 Maritimes (EE 7), ED-EST-06 Maritimes (EE 5), ED-EST-03 Québec (EE 11), ED-EST-04 Québec (EE 10), ED-EST-04 Québec (EE 11), ED-EST-05 Québec (EE 8), ED-EST-05 Québec (EE 9), ED-EST-06 Québec (EE 6), ED-EST-06 Québec (EE 7), ED-EST-03 Ontario (EE 9), ED-EST-03 Ontario (EE 10), ED-EST-04 Ontario (EE 6),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EG-03, EL-03, EU-LAI-1, FB-1, GL-AIM-12, GL-AIM-13, GL-AMW-13, GL-COI-10, GL-COI-11, GL-EIM-10, GL-GHW-11, GL-GHW-12, GL-INM-13, GL-INM-14, GL-MAM-11, GL-MAM-12, GL-MAN-11, GL-MAN-12, GL-MDO-13, GL-MDO-14, GL-MOC-12, GL-MOC-13, GL-PCF-9, GL-PCF-10, GL-PIP-10, GL-PIP-11, GL-PRW-11, GL-PRW-12, GL-SMW-8, GL-SMW-9, GL-VHE-9, GL-VHE-10, GL-WOW-11, GL-WOW-12, GS-09, GT-04, HS-HDO-08, HS-PHS-08, IS-03 , LI-9, MA-02, PC-01, PI-04-CGC, PM-04 , PS-1, SC-5 (utilisation de matériel et métier spécialisés), SC-6 (utilisation de matériel et métier spécialisés), SO-MAO-01, SR-E (Groupe salarial 3 MDO-4), SR-W (Groupe salarial 5), SR-W (Groupe salarial 6), SW-SCW-01, SW-CHA-01</v>
      </c>
    </row>
    <row r="1164" spans="1:3" ht="270" x14ac:dyDescent="0.25">
      <c r="A1164" s="61" t="str">
        <f>'5. Données salariales brutes'!A1164</f>
        <v>SO-FLP-02</v>
      </c>
      <c r="B1164" s="130" t="str" cm="1">
        <f t="array" ref="B1164">_xlfn.TEXTJOIN(", ", TRUE, _xlfn._xlws.FILTER('5. Données salariales brutes'!$A$2:$A$1297, ('5. Données salariales brutes'!$C$2:$C$1297 &lt; '5. Données salariales brutes'!D1164) * ('5. Données salariales brutes'!$C$2:$C$1297 &gt;= '5. Données salariales brutes'!C1164) * ('5. Données salariales brutes'!$A$2:$A$1297 &lt;&gt; '5. Données salariales brutes'!A1164), "No matches"))</f>
        <v>CT-FIN-01 , CX-1, DD-08, EC-04, ED-EST-03 (EE 8), ED-EST-04 (EE 5), ED-EST-04 (EE 6), ED-EST-05 (EE 4), ED-EST-06 (EE 2), ED-EST-06 (EE 3), ED-EST-05 Maritimes (EE 9), ED-EST-05 Maritimes (EE 10), ED-EST-06 Maritimes (EE 8), ED-EST-06 Maritimes (EE 9), ED-EST-05 Québec (EE 12), ED-EST-06 Québec (EE 10), ED-EST-04 Ontario (EE 10), ED-EST-05 Ontario (EE 9), ED-EST-05 Ontario (EE 10), ED-EST-06 Ontario (EE 6), ED-EST-06 Ontario (EE 7), ED-EST-04 Manitoba (EE 8), ED-EST-04 Manitoba (EE 9), ED-EST-05 Manitoba (EE 7), ED-EST-06 Manitoba (EE 5), ED-EST-06 Manitoba (EE 6), ED-EST-04 Saskatchewan (EE 10), ED-EST-05 Saskatchewan (EE 8), ED-EST-05 Saskatchewan (EE 9), ED-EST-06 Saskatchewan (EE 7), ED-EST-04 Alberta (EE 9), ED-EST-05 Alberta (EE 8), ED-EST-06 Alberta (EE 7), ED-EST-04 Colombie-Britannique (EE 10), ED-EST-05 Colombie-Britannique (EE 8), ED-EST-06 Colombie-Britannique (EE 6), ED-EST-06 Colombie-Britannique (EE 7), ED-LAT-03 (EE 13), ED-LAT-04 (EE 11), ED-LAT-04 (EE 12), EG-05, EN-ENG-02, FR-1, GL-COI-14, GL-EIM-13, GL-EIM-14, GL-PCF-13, GL-PCF-14, GL-PIP-14, GL-SMW-12, GL-SMW-13, GL-VHE-13, GL-VHE-14, GS-11, GS-12, GT-05, HP-05, HS-HDO-10, HS-PHS-09, MA-03, MT-02, NU-CHN-1, NU-HOS-1, PI-05-CGC, PO-IMA-03, PO-LES-TO-03, PO-LES-IM-03, PO-TCO-03, RO-04, SO-MAO-03, SO-RAD-02, SR-E (Groupe salarial 4 MDO-5), SR-E (Groupe salarial 5), SR-W (Groupe salarial 11), SW-CHA-02, TI-05 Aviation, TR-02</v>
      </c>
      <c r="C1164" s="129" t="str" cm="1">
        <f t="array" ref="C1164">_xlfn.TEXTJOIN(", ",TRUE,_xlfn._xlws.FILTER('5. Données salariales brutes'!$A$2:$A$1297,('5. Données salariales brutes'!$C$2:$C$1297 &gt;'5. Données salariales brutes'!E1164)*('5. Données salariales brutes'!$C$2:$C$1297 &lt;'5. Données salariales brutes'!C1164),"No matches"))</f>
        <v>AI-01, AR-02, CO-01, CT-EAV-01 , CT-IAU-01 , DA-CON-8, DA-PRO-7, DD-07, DS-2,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7),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(APA), SR-E (APB), SR-W (Groupe salarial 7), SR-W (Groupe salarial 8), SW-SCW-02, TI-05, UT-1, WP-03</v>
      </c>
    </row>
    <row r="1165" spans="1:3" ht="210" x14ac:dyDescent="0.25">
      <c r="A1165" s="61" t="str">
        <f>'5. Données salariales brutes'!A1165</f>
        <v>SO-FLP-03</v>
      </c>
      <c r="B1165" s="130" t="str" cm="1">
        <f t="array" ref="B1165">_xlfn.TEXTJOIN(", ", TRUE, _xlfn._xlws.FILTER('5. Données salariales brutes'!$A$2:$A$1297, ('5. Données salariales brutes'!$C$2:$C$1297 &lt; '5. Données salariales brutes'!D1165) * ('5. Données salariales brutes'!$C$2:$C$1297 &gt;= '5. Données salariales brutes'!C1165) * ('5. Données salariales brutes'!$A$2:$A$1297 &lt;&gt; '5. Données salariales brutes'!A1165), "No matches"))</f>
        <v>AG-02, AS-05, BI-02, CH-02, CT-EAV-02 ,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10), ED-EST-06 Colombie-Britannique (EE 8), ED-EST-06 Colombie-Britannique (EE 9), EU-PEI-2, FB-3, FR-2, FS-01, GL-SMW-14, GS-13, GT-06, HP-06, HR-03, IS-04 , IT-02, LP-00, ND-ADV-1, ND-DIT-1, ND-HME-1, NU-CHN-2, NU-HOS-2, OM-04, PC-02, PE-03, PG-04, PI-06-CGC, PM-05 , PM-MCO-01, PO-LES-TO-04, PO-TCO-04, PS-2, PR(S)-03, RO-05, SG-SRE-03,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c r="C1165" s="129" t="str" cm="1">
        <f t="array" ref="C1165">_xlfn.TEXTJOIN(", ",TRUE,_xlfn._xlws.FILTER('5. Données salariales brutes'!$A$2:$A$1297,('5. Données salariales brutes'!$C$2:$C$1297 &gt;'5. Données salariales brutes'!E1165)*('5. Données salariales brutes'!$C$2:$C$1297 &lt;'5. Données salariales brutes'!C1165),"No matches"))</f>
        <v>AI-02, CX-1, DD-08, DD-09,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ED-LAT-04 (EE 11), ED-LAT-04 (EE 12), ED-LAT-04 (EE 13), EG-05, EL-05, FO-01, FR-1, GL-COI-14, GL-EIM-13, GL-EIM-14, GL-PCF-13, GL-PCF-14, GL-PIP-14, GL-SMW-12, GL-SMW-13, GL-VHE-13, GL-VHE-14, GS-12, GT-05, HP-05, HS-HDO-10, HS-PHS-09, HS-PHS-10, MA-03, PO-IMA-03, PO-LES-TO-03, PO-LES-IM-03, PO-TCO-03, RO-04, SO-MAO-03, SO-RAD-02, SR-E (Groupe salarial 4 MDO-5), SR-E (Groupe salarial 5), TI-05 Aviation, TR-02</v>
      </c>
    </row>
    <row r="1166" spans="1:3" ht="195" x14ac:dyDescent="0.25">
      <c r="A1166" s="61" t="str">
        <f>'5. Données salariales brutes'!A1166</f>
        <v>SO-FLP-04</v>
      </c>
      <c r="B1166" s="130" t="str" cm="1">
        <f t="array" ref="B1166">_xlfn.TEXTJOIN(", ", TRUE, _xlfn._xlws.FILTER('5. Données salariales brutes'!$A$2:$A$1297, ('5. Données salariales brutes'!$C$2:$C$1297 &lt; '5. Données salariales brutes'!D1166) * ('5. Données salariales brutes'!$C$2:$C$1297 &gt;= '5. Données salariales brutes'!C1166) * ('5. Données salariales brutes'!$A$2:$A$1297 &lt;&gt; '5. Données salariales brutes'!A1166), "No matches"))</f>
        <v>AR-03, CT-FIN-02 , CT-IAU-02, CX-3, DS-3, ED-EDS-03, ED-EST-04 (EE 9),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PR(S)-04, SG-PAT-03, SO-MAO-05, SO-MAO-06, SR-E (Groupe salarial 11), SR-E (Groupe salarial 12), SW-SCW-03 Travailleurs du service social clinique, SW-CHA-03, TI-07</v>
      </c>
      <c r="C1166" s="129" t="str" cm="1">
        <f t="array" ref="C1166">_xlfn.TEXTJOIN(", ",TRUE,_xlfn._xlws.FILTER('5. Données salariales brutes'!$A$2:$A$1297,('5. Données salariales brutes'!$C$2:$C$1297 &gt;'5. Données salariales brutes'!E1166)*('5. Données salariales brutes'!$C$2:$C$1297 &lt;'5. Données salariales brutes'!C1166),"No matches"))</f>
        <v>AG-02, AS-05, BI-02, CH-02, CT-EAV-02 ,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ED-EST-05 Colombie-Britannique (EE 9), ED-EST-05 Colombie-Britannique (EE 10), ED-EST-06 Colombie-Britannique (EE 8), ED-EST-06 Colombie-Britannique (EE 9), ED-LAT-04 (EE 13), EU-PEI-2, FB-3,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SW-SCW-02 Travailleurs du service social clinique, TI-06, TI-05 Marine, VM-1, WP-04</v>
      </c>
    </row>
    <row r="1167" spans="1:3" ht="90" x14ac:dyDescent="0.25">
      <c r="A1167" s="61" t="str">
        <f>'5. Données salariales brutes'!A1167</f>
        <v>SO-FLP-05</v>
      </c>
      <c r="B1167" s="130" t="str" cm="1">
        <f t="array" ref="B1167">_xlfn.TEXTJOIN(", ", TRUE, _xlfn._xlws.FILTER('5. Données salariales brutes'!$A$2:$A$1297, ('5. Données salariales brutes'!$C$2:$C$1297 &lt; '5. Données salariales brutes'!D1167) * ('5. Données salariales brutes'!$C$2:$C$1297 &gt;= '5. Données salariales brutes'!C1167) * ('5. Données salariales brutes'!$A$2:$A$1297 &lt;&gt; '5. Données salariales brutes'!A1167), "No matches"))</f>
        <v>AG-03, AS-06, BI-03, CH-03, CT-EAV-03 , CT-IAU-03, EC-05, ED-EDS-04, ED-EST-05 (EE 8), ED-EST-05 (EE 9), ED-EST-06 (EE 7), ED-EST-06 (EE 8), EG-07, EL-07, FB-5, FO-02, FR-4, HP-08, HR-04, IS-05 , LS-04, MA-04, MT-04, ND-ADV-2, ND-DIT-3, NU-CHN-4, NU-HOS-4, OM-05, OP-2, PC-03, PH-01, RO-06, SG-SRE-04, SO-MAO-07, TI-06 Aviation, TI-06 Marine, WP-05</v>
      </c>
      <c r="C1167" s="129" t="str" cm="1">
        <f t="array" ref="C1167">_xlfn.TEXTJOIN(", ",TRUE,_xlfn._xlws.FILTER('5. Données salariales brutes'!$A$2:$A$1297,('5. Données salariales brutes'!$C$2:$C$1297 &gt;'5. Données salariales brutes'!E1167)*('5. Données salariales brutes'!$C$2:$C$1297 &lt;'5. Données salariales brutes'!C1167),"No matches"))</f>
        <v>AI-03, AR-03, CT-FIN-02 , CX-3, ED-EDS-03, ED-EST-04 (EE 9), ED-EST-04 (EE 10), ED-EST-05 (EE 7), ED-EST-06 (EE 6), ED-EST-06 Ontario (EE 10), ED-EST-06 Manitoba (EE 9), ED-EST-06 Manitoba (EE 10), ED-EST-05 Colombie-Britannique (EE 11), ED-EST-06 Colombie-Britannique (EE 10), ED-EST-06 Colombie-Britannique (EE 11), EG-06, EL-06, FB-4, FR-3, HP-07, MT-03, ND-DIT-2, ND-HME-2, NU-CHN-3, NU-HOS-3, OP-1, PE-04, PI-07-CGC, PR(S)-04, SO-MAO-05, SO-MAO-06, SR-E (Groupe salarial 11), SR-E (Groupe salarial 12), SW-SCW-03 Travailleurs du service social clinique, SW-CHA-03, TI-07, TI-06 Sécurité ferroviaire, TR-03, UT-2</v>
      </c>
    </row>
    <row r="1168" spans="1:3" ht="60" x14ac:dyDescent="0.25">
      <c r="A1168" s="61" t="str">
        <f>'5. Données salariales brutes'!A1168</f>
        <v>SO-FLP-06</v>
      </c>
      <c r="B1168" s="130" t="str" cm="1">
        <f t="array" ref="B1168">_xlfn.TEXTJOIN(", ", TRUE, _xlfn._xlws.FILTER('5. Données salariales brutes'!$A$2:$A$1297, ('5. Données salariales brutes'!$C$2:$C$1297 &lt; '5. Données salariales brutes'!D1168) * ('5. Données salariales brutes'!$C$2:$C$1297 &gt;= '5. Données salariales brutes'!C1168) * ('5. Données salariales brutes'!$A$2:$A$1297 &lt;&gt; '5. Données salariales brutes'!A1168), "No matches"))</f>
        <v>AI-04, AO-CAI-01, AR-04, AS-07, CO-02, ED-EDS-05, ED-EST-05 (EE 10), ED-EST-06 (EE 9), ED-EST-06 (EE 10), EN-ENG-03, EN-SUR-02, FR-5, FS-02, GT-07, HP-09, IS-06 , IT-03, LP-01, MT-05, ND-HME-3, NU-CHN-5, NU-HOS-5, OP-3, PE-05, PG-05, PM-06 , PS-3, PR(S)-05, SG-PAT-04, SG-SRE-05, SO-FLP-07, SO-MAO-08, SR-CPS1, TI-08, TI-07 Sécurité ferroviaire, TR-04</v>
      </c>
      <c r="C1168" s="129" t="str" cm="1">
        <f t="array" ref="C1168">_xlfn.TEXTJOIN(", ",TRUE,_xlfn._xlws.FILTER('5. Données salariales brutes'!$A$2:$A$1297,('5. Données salariales brutes'!$C$2:$C$1297 &gt;'5. Données salariales brutes'!E1168)*('5. Données salariales brutes'!$C$2:$C$1297 &lt;'5. Données salariales brutes'!C1168),"No matches"))</f>
        <v>AG-03, AS-06, BI-03, CH-03, CT-EAV-03 , CT-IAU-03, EC-05, ED-EDS-04, ED-EST-05 (EE 8), ED-EST-05 (EE 9), ED-EST-06 (EE 7), ED-EST-06 (EE 8), EG-07, EL-07, FB-5, FO-02, FR-4, HP-08, HR-04, IS-05 , LS-04, MA-04, MT-04, ND-ADV-2, ND-DIT-3, NU-CHN-4, NU-HOS-4, OM-05, OP-2, PC-03, PH-01, RO-06, SG-SRE-04, SO-MAO-07, SW-SCW-04, TI-06 Aviation, TI-06 Marine, VM-2, WP-05</v>
      </c>
    </row>
    <row r="1169" spans="1:3" ht="60" x14ac:dyDescent="0.25">
      <c r="A1169" s="61" t="str">
        <f>'5. Données salariales brutes'!A1169</f>
        <v>SO-FLP-07</v>
      </c>
      <c r="B1169" s="130" t="str" cm="1">
        <f t="array" ref="B1169">_xlfn.TEXTJOIN(", ", TRUE, _xlfn._xlws.FILTER('5. Données salariales brutes'!$A$2:$A$1297, ('5. Données salariales brutes'!$C$2:$C$1297 &lt; '5. Données salariales brutes'!D1169) * ('5. Données salariales brutes'!$C$2:$C$1297 &gt;= '5. Données salariales brutes'!C1169) * ('5. Données salariales brutes'!$A$2:$A$1297 &lt;&gt; '5. Données salariales brutes'!A1169), "No matches"))</f>
        <v>AI-05, AI-06, CT-FIN-03 , CT-EAV-04 , CT-IAU-04, EC-06, EG-08, EL-08, EN-SUR-03, FB-6, FO-03, FR-6, HR-05, MA-05, ND-ADV-3, ND-DIT-4, ND-HME-4, NU-CHN-6, NU-HOS-6, PG-06, PH-02, PM-MCO-02, SE-RES-2, SG-SRE-06, SO-MAO-09, SW-SCW-05, TI-07 Aviation, TI-07 Marine, VM-3, WP-06</v>
      </c>
      <c r="C1169" s="129" t="str" cm="1">
        <f t="array" ref="C1169">_xlfn.TEXTJOIN(", ",TRUE,_xlfn._xlws.FILTER('5. Données salariales brutes'!$A$2:$A$1297,('5. Données salariales brutes'!$C$2:$C$1297 &gt;'5. Données salariales brutes'!E1169)*('5. Données salariales brutes'!$C$2:$C$1297 &lt;'5. Données salariales brutes'!C1169),"No matches"))</f>
        <v>AI-04, AO-CAI-01, AR-04, AS-07, CO-02, ED-EDS-05, ED-EST-05 (EE 10), ED-EST-06 (EE 9), ED-EST-06 (EE 10), EN-ENG-03, EN-SUR-02, FR-5, FS-02, GT-07, HP-09, IS-06 , IT-03, LP-01, MT-05, ND-HME-3, NU-CHN-5, NU-HOS-5, OP-3, PE-05, PG-05, PM-06 , PS-3, PR(S)-05, SG-PAT-04, SG-SRE-05, SO-FLP-06, SO-MAO-08, SR-CPS1, SW-SCW-04, TI-08, TI-07 Sécurité ferroviaire, TR-04, VM-2</v>
      </c>
    </row>
    <row r="1170" spans="1:3" ht="45" x14ac:dyDescent="0.25">
      <c r="A1170" s="61" t="str">
        <f>'5. Données salariales brutes'!A1170</f>
        <v>SO-INS-01</v>
      </c>
      <c r="B1170" s="130" t="str" cm="1">
        <f t="array" ref="B1170">_xlfn.TEXTJOIN(", ", TRUE, _xlfn._xlws.FILTER('5. Données salariales brutes'!$A$2:$A$1297, ('5. Données salariales brutes'!$C$2:$C$1297 &lt; '5. Données salariales brutes'!D1170) * ('5. Données salariales brutes'!$C$2:$C$1297 &gt;= '5. Données salariales brutes'!C1170) * ('5. Données salariales brutes'!$A$2:$A$1297 &lt;&gt; '5. Données salariales brutes'!A1170), "No matches"))</f>
        <v>AG-05, AO-CAI-03, AO-HPS-01, AO-HPS-02, BI-05, CH-05, CO-04, CT-FIN-04 , CT-EAV-05 , DE-02, DS-4, EC-07, EN-SUR-04, MA-06, MT-07, NU-CHN-7, NU-HOS-7, PC-05, PH-03, SE-REM-1, SE-RES-3, SG-PAT-06, SG-PAT-07, SG-SRE-08, TI-08 Aviation, VM-4</v>
      </c>
      <c r="C1170" s="129" t="str" cm="1">
        <f t="array" ref="C1170">_xlfn.TEXTJOIN(", ",TRUE,_xlfn._xlws.FILTER('5. Données salariales brutes'!$A$2:$A$1297,('5. Données salariales brutes'!$C$2:$C$1297 &gt;'5. Données salariales brutes'!E1170)*('5. Données salariales brutes'!$C$2:$C$1297 &lt;'5. Données salariales brutes'!C1170),"No matches"))</f>
        <v>AG-04, AI-06, AI-07, AO-CAI-02, AR-05, AS-08, BI-04, CH-04, CO-03, DE-01, EL-09, EN-ENG-04, FB-7, FO-04, FS-03, GT-08, IT-04, LS-05, MT-06, ND-ADV-3, ND-HME-4, PC-04, PE-06, PM-07, PM-MCO-03, PS-4, SG-PAT-05, SG-SRE-07, SO-MAO-10, TI-08 Marine, TI-08 Sécurité ferroviaire, TR-05, UT-3, WP-06</v>
      </c>
    </row>
    <row r="1171" spans="1:3" ht="30" x14ac:dyDescent="0.25">
      <c r="A1171" s="61" t="str">
        <f>'5. Données salariales brutes'!A1171</f>
        <v>SO-INS-02</v>
      </c>
      <c r="B1171" s="130" t="str" cm="1">
        <f t="array" ref="B1171">_xlfn.TEXTJOIN(", ", TRUE, _xlfn._xlws.FILTER('5. Données salariales brutes'!$A$2:$A$1297, ('5. Données salariales brutes'!$C$2:$C$1297 &lt; '5. Données salariales brutes'!D1171) * ('5. Données salariales brutes'!$C$2:$C$1297 &gt;= '5. Données salariales brutes'!C1171) * ('5. Données salariales brutes'!$A$2:$A$1297 &lt;&gt; '5. Données salariales brutes'!A1171), "No matches"))</f>
        <v>AO-CAI-04, AO-HPS-03, CT-EAV-06 , DS-5, EC-08, EN-ENG-05, EN-SUR-05, FB-8, FS-04, MA-07, PM-MCO-04, SE-REM-2, SE-RES-4, SO-MAO-11, UT-4, VM-5</v>
      </c>
      <c r="C1171" s="129" t="str" cm="1">
        <f t="array" ref="C1171">_xlfn.TEXTJOIN(", ",TRUE,_xlfn._xlws.FILTER('5. Données salariales brutes'!$A$2:$A$1297,('5. Données salariales brutes'!$C$2:$C$1297 &gt;'5. Données salariales brutes'!E1171)*('5. Données salariales brutes'!$C$2:$C$1297 &lt;'5. Données salariales brutes'!C1171),"No matches"))</f>
        <v>AC-01, AG-05, AO-CAI-03, AO-HPS-02, AR-06, BI-05, CH-05, CO-04, CT-FIN-04 , CT-EAV-05 , DE-02, EN-SUR-04, MA-06, MT-07, NU-CHN-8, NU-HOS-8, PC-05, PH-03, PS-5, SG-PAT-06, SG-SRE-08</v>
      </c>
    </row>
    <row r="1172" spans="1:3" ht="345" x14ac:dyDescent="0.25">
      <c r="A1172" s="61" t="str">
        <f>'5. Données salariales brutes'!A1172</f>
        <v>SO-MAO-TO</v>
      </c>
      <c r="B1172" s="130" t="str" cm="1">
        <f t="array" ref="B1172">_xlfn.TEXTJOIN(", ", TRUE, _xlfn._xlws.FILTER('5. Données salariales brutes'!$A$2:$A$1297, ('5. Données salariales brutes'!$C$2:$C$1297 &lt; '5. Données salariales brutes'!D1172) * ('5. Données salariales brutes'!$C$2:$C$1297 &gt;= '5. Données salariales brutes'!C1172) * ('5. Données salariales brutes'!$A$2:$A$1297 &lt;&gt; '5. Données salariales brutes'!A1172), "No matches"))</f>
        <v>AS-03, DA-PRO-6, DD-05, DS-1, EC-02, ED-EST-01 (EE 7) , ED-EST-02 (EE 6) , ED-EST-03 (EE 4), ED-EST-04 (EE 1), ED-EST-04 Maritimes (EE 7), ED-EST-04 Maritimes (EE 8), ED-EST-05 Maritimes (EE 5), ED-EST-06 Maritimes (EE 4), ED-EST-03 Québec (EE 10), ED-EST-04 Québec (EE 9), ED-EST-05 Québec (EE 7), ED-EST-06 Québec (EE 5), ED-EST-03 Ontario (EE 8), ED-EST-03 Ontario (EE 9), ED-EST-04 Ontario (EE 5), ED-EST-04 Ontario (EE 6), ED-EST-05 Ontario (EE 4), ED-EST-05 Ontario (EE 5), ED-EST-06 Ontario (EE 3), ED-EST-04 Manitoba (EE 4), ED-EST-05 Manitoba (EE 2), ED-EST-05 Manitoba (EE 3), ED-EST-06 Manitoba (EE 1), ED-EST-04 Saskatchewan (EE 5), ED-EST-05 Saskatchewan (EE 3), ED-EST-06 Saskatchewan (EE 2), ED-EST-03 Alberta (EE 8), ED-EST-03 Alberta (EE 9), ED-EST-04 Alberta (EE 5), ED-EST-05 Alberta (EE 4), ED-EST-06 Alberta (EE 2), ED-EST-06 Alberta (EE 3), ED-EST-03 Colombie-Britannique (EE 7), ED-EST-04 Colombie-Britannique (EE 5), ED-EST-05 Colombie-Britannique (EE 4), ED-EST-06 Colombie-Britannique (EE 2), ED-LAT-01 (EE 12), ED-LAT-02 (EE 8), ED-LAT-02 (EE 9), ED-LAT-03 (EE 7), ED-LAT-03 (EE 8), ED-LAT-04 (EE 5), ED-LAT-04 (EE 6), EG-03, GL-AIM-11, GL-AMW-11, GL-AMW-12, GL-COI-9, GL-EIM-00, GL-EIM-9, GL-ELE -13, GL-ELE -14, GL-GHW-8, GL-GHW-10, GL-GHW-11, GL-INM-12, GL-MAM-9, GL-MAM-10, GL-MAN-10, GL-MDO-11, GL-MDO-12, GL-MOC-10, GL-MOC-11, GL-MST-13, GL-MST-14, GL-PCF-8, GL-PIP-9, GL-PRW-10, GL-SMW-00, GL-VHE-8, GL-WOW-10, GS-08, HP-03, HR-01, HS-HDO-07, HS-PHS-07, LI-8, PE-01, PG-02, PI-03-CGC, PM-03 , PO-IMA-01, PO-LES-TO-01, PO-LES-IM-01, PO-TCO-01, PR(S)-01, PY-07, SC-7 (service du pont et service de la chambre des machines), SC-STD-7, SC-5 (utilisation de matériel et métier spécialisés), SG-PAT-01, SR-E (Groupe salarial 2 ELE-2), SR-W (Groupe salarial 4), SR-W (Groupe salarial 9) APC-8, SR-W (Groupe salarial 9) APD-10, ST-COR-2, TI-04, WP-02</v>
      </c>
      <c r="C1172" s="129" t="str" cm="1">
        <f t="array" ref="C1172">_xlfn.TEXTJOIN(", ",TRUE,_xlfn._xlws.FILTER('5. Données salariales brutes'!$A$2:$A$1297,('5. Données salariales brutes'!$C$2:$C$1297 &gt;'5. Données salariales brutes'!E1172)*('5. Données salariales brutes'!$C$2:$C$1297 &lt;'5. Données salariales brutes'!C1172),"No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ED-EST-02 Québec (EE 11), ED-EST-03 Québec (EE 8), ED-EST-03 Québec (EE 9), ED-EST-04 Québec (EE 7), ED-EST-04 Québec (EE 8), ED-EST-05 Québec (EE 5), ED-EST-05 Québec (EE 6), ED-EST-06 Québec (EE 3), ED-EST-06 Québec (EE 4), ED-EST-02 Ontario (EE 8), ED-EST-02 Ontario (EE 9), ED-EST-03 Ontario (EE 7), ED-EST-04 Ontario (EE 4), ED-EST-05 Ontario (EE 3), ED-EST-06 Ontario (EE 1), ED-EST-06 Ontario (EE 2), ED-EST-03 Manitoba (EE 8), ED-EST-03 Manitoba (EE 9), ED-EST-04 Manitoba (EE 2), ED-EST-04 Manitoba (EE 3), ED-EST-05 Manitoba (EE 1), ED-EST-03 Saskatchewan (EE 8), ED-EST-03 Saskatchewan (EE 9), ED-EST-04 Saskatchewan (EE 3), ED-EST-04 Saskatchewan (EE 4), ED-EST-05 Saskatchewan (EE 2), ED-EST-06 Saskatchewan (EE 1), ED-EST-02 Alberta (EE 9), ED-EST-03 Alberta (EE 7), ED-EST-04 Alberta (EE 3), ED-EST-04 Alberta (EE 4), ED-EST-05 Alberta (EE 2), ED-EST-05 Alberta (EE 3), ED-EST-06 Alberta (EE 1), ED-EST-02 Colombie-Britannique (EE 9), ED-EST-03 Colombie-Britannique (EE 5), ED-EST-03 Colombie-Britannique(EE 6), ED-EST-04 Colombie-Britannique (EE 4), ED-EST-05 Colombie-Britannique (EE 2), ED-EST-05 Colombie-Britannique (EE 3), ED-EST-06 Colombie-Britannique (EE 1), ED-LAT-01 (EE 10), ED-LAT-01 (EE 11), ED-LAT-02 (EE 6), ED-LAT-02 (EE 7), ED-LAT-03 (EE 5), ED-LAT-03 (EE 6), ED-LAT-04 (EE 3), ED-LAT-04 (EE 4), EG-02, EL-02, EN-ENG-01, FR - Recruitment, GL-AIM-9, GL-AIM-10, GL-AMW-9, GL-AMW-10, GL-COI-00, GL-ELE -11, GL-ELE -12, GL-GHW-7, GL-INM-10, GL-INM-11, GL-MAM-8, GL-MAN-8, GL-MAN-9, GL-MDO-9, GL-MDO-10, GL-MOC-9, GL-MST-11, GL-MST-12, GL-PCF-6, GL-PCF-7, GL-PIP-00, GL-PRW-8, GL-PRW-9, GL-VHE-00, GL-WOW-9, GS-07, GT-03, HP-02, HS-HDO-05, HS-HDO-06, HS-PHS-05, HS-PHS-06,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row>
    <row r="1173" spans="1:3" ht="315" x14ac:dyDescent="0.25">
      <c r="A1173" s="61" t="str">
        <f>'5. Données salariales brutes'!A1173</f>
        <v>SO-MAO-01</v>
      </c>
      <c r="B1173" s="130" t="str" cm="1">
        <f t="array" ref="B1173">_xlfn.TEXTJOIN(", ", TRUE, _xlfn._xlws.FILTER('5. Données salariales brutes'!$A$2:$A$1297, ('5. Données salariales brutes'!$C$2:$C$1297 &lt; '5. Données salariales brutes'!D1173) * ('5. Données salariales brutes'!$C$2:$C$1297 &gt;= '5. Données salariales brutes'!C1173) * ('5. Données salariales brutes'!$A$2:$A$1297 &lt;&gt; '5. Données salariales brutes'!A1173), "No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SR-E (Groupe salarial 3 MDO-4), SR-W (Groupe salarial 6), SW-SCW-01</v>
      </c>
      <c r="C1173" s="129" t="str" cm="1">
        <f t="array" ref="C1173">_xlfn.TEXTJOIN(", ",TRUE,_xlfn._xlws.FILTER('5. Données salariales brutes'!$A$2:$A$1297,('5. Données salariales brutes'!$C$2:$C$1297 &gt;'5. Données salariales brutes'!E1173)*('5. Données salariales brutes'!$C$2:$C$1297 &lt;'5. Données salariales brutes'!C1173),"No matches"))</f>
        <v>AS-03, DA-PRO-6,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GL-AIM-12, GL-AMW-11, GL-AMW-12, GL-COI-9, GL-EIM-00, GL-EIM-9, GL-ELE -13, GL-ELE -14, GL-GHW-10, GL-GHW-11, GL-INM-12, GL-INM-13, GL-MAM-10, GL-MAN-10, GL-MAN-11, GL-MDO-11,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ST-COR-2, SW-CHA-01, TI-04, WP-02</v>
      </c>
    </row>
    <row r="1174" spans="1:3" ht="255" x14ac:dyDescent="0.25">
      <c r="A1174" s="61" t="str">
        <f>'5. Données salariales brutes'!A1174</f>
        <v>SO-MAO-02</v>
      </c>
      <c r="B1174" s="130" t="str" cm="1">
        <f t="array" ref="B1174">_xlfn.TEXTJOIN(", ", TRUE, _xlfn._xlws.FILTER('5. Données salariales brutes'!$A$2:$A$1297, ('5. Données salariales brutes'!$C$2:$C$1297 &lt; '5. Données salariales brutes'!D1174) * ('5. Données salariales brutes'!$C$2:$C$1297 &gt;= '5. Données salariales brutes'!C1174) * ('5. Données salariales brutes'!$A$2:$A$1297 &lt;&gt; '5. Données salariales brutes'!A1174), "No matches"))</f>
        <v>AR-02, CT-FIN-01 , CT-EAV-01 , CT-IAU-01 ,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GL-PCF-12, GL-PCF-13, GL-PIP-13, GL-PIP-14, GL-PRW-14, GL-SMW-11, GL-SMW-12, GL-VHE-12, GL-VHE-13, GS-11, GT-05, HP-05, HR-02, HS-HDO-10, HS-PHS-09, LS-02, MT-02, NU-CHN-1, NU-HOS-1, PI-05-CGC, PO-IMA-03, PO-LES-TO-03, PO-LES-IM-03, PO-TCO-03, RO-04, SE-RES-1, SO-FLP-02, SO-MAO-03, SO-RAD-01, SR-E (Groupe salarial 4 MDO-5), SR-W (Groupe salarial 8), SR-W (Groupe salarial 11), SW-CHA-02, TR-02, UT-1</v>
      </c>
      <c r="C1174" s="129" t="str" cm="1">
        <f t="array" ref="C1174">_xlfn.TEXTJOIN(", ",TRUE,_xlfn._xlws.FILTER('5. Données salariales brutes'!$A$2:$A$1297,('5. Données salariales brutes'!$C$2:$C$1297 &gt;'5. Données salariales brutes'!E1174)*('5. Données salariales brutes'!$C$2:$C$1297 &lt;'5. Données salariales brutes'!C1174),"No matches"))</f>
        <v>AI-01, AS-04, CO-01, DA-CON-7,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ED-EST-05 Alberta (EE 6), ED-EST-06 Alberta (EE 5), ED-EST-03 Colombie-Britannique (EE 9), ED-EST-04 Colombie-Britannique (EE 8), ED-EST-05 Colombie-Britannique (EE 6), ED-EST-06 Colombie-Britannique (EE 4), ED-EST-06 Colombie-Britannique (EE 5), ED-LAT-02 (EE 12), ED-LAT-02 (EE 13), ED-LAT-03 (EE 10), ED-LAT-03 (EE 11), ED-LAT-04 (EE 8), ED-LAT-04 (EE 9), EG-04, EL-04, FB-2, GL-AIM-14, GL-AMW-14, GL-COI-11, GL-COI-12, GL-EIM-11, GL-MAM-12, GL-MAM-13, GL-MAN-13, GL-MAN-14, GL-MDO-14, GL-MOC-13, GL-MOC-14, GL-PCF-11, GL-PIP-11, GL-PIP-12, GL-PRW-13, GL-SMW-10, GL-VHE-11, GL-WOW-13, GL-WOW-14, GS-10, HP-04, HS-HDO-09, HS-PHS-08, IS-03 , IT-01, LS-01, OM-03, PE-02, PG-03, PM-04 , PO-IMA-02, PO-LES-TO-02, PO-LES-IM-02, PO-TCO-02, PR(S)-02, RO-03, SC-7 (utilisation de matériel et métier spécialisés), SG-PAT-02, SG-SRE-02, SO-FLP-01, SR-E (APA), SR-E (APB), SR-W (Groupe salarial 7), SW-SCW-02, TI-05, WP-03</v>
      </c>
    </row>
    <row r="1175" spans="1:3" ht="255" x14ac:dyDescent="0.25">
      <c r="A1175" s="61" t="str">
        <f>'5. Données salariales brutes'!A1175</f>
        <v>SO-MAO-03</v>
      </c>
      <c r="B1175" s="130" t="str" cm="1">
        <f t="array" ref="B1175">_xlfn.TEXTJOIN(", ", TRUE, _xlfn._xlws.FILTER('5. Données salariales brutes'!$A$2:$A$1297, ('5. Données salariales brutes'!$C$2:$C$1297 &lt; '5. Données salariales brutes'!D1175) * ('5. Données salariales brutes'!$C$2:$C$1297 &gt;= '5. Données salariales brutes'!C1175) * ('5. Données salariales brutes'!$A$2:$A$1297 &lt;&gt; '5. Données salariales brutes'!A1175), "No matches"))</f>
        <v>AG-02, AI-02, BI-02, CH-02, CX-1, DD-08, DD-09, EC-04, ED-EST-03 (EE 8), ED-EST-03 (EE 9), ED-EST-04 (EE 6), ED-EST-05 (EE 4), ED-EST-06 (EE 3), ED-EST-05 Maritimes (EE 10), ED-EST-06 Maritimes (EE 9), ED-EST-06 Maritimes (EE 10), ED-EST-06 Québec (EE 10), ED-EST-06 Québec (EE 11), ED-EST-05 Ontario (EE 10), ED-EST-06 Ontario (EE 7), ED-EST-04 Manitoba (EE 9), ED-EST-05 Manitoba (EE 7), ED-EST-05 Manitoba (EE 8), ED-EST-06 Manitoba (EE 6), ED-EST-06 Manitoba (EE 7), ED-EST-04 Saskatchewan (EE 10), ED-EST-05 Saskatchewan (EE 9), ED-EST-06 Saskatchewan (EE 7), ED-EST-06 Saskatchewan (EE 8),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HP-05, HS-PHS-10, MA-03, ND-HME-1, PC-02, PE-03, PR(S)-03, SO-FLP-03, SO-MAO-04, SO-RAD-02, SR-E (Groupe salarial 5), SR-E (Groupe salarial 6), TI-06, TI-05 Aviation, TR-02</v>
      </c>
      <c r="C1175" s="129" t="str" cm="1">
        <f t="array" ref="C1175">_xlfn.TEXTJOIN(", ",TRUE,_xlfn._xlws.FILTER('5. Données salariales brutes'!$A$2:$A$1297,('5. Données salariales brutes'!$C$2:$C$1297 &gt;'5. Données salariales brutes'!E1175)*('5. Données salariales brutes'!$C$2:$C$1297 &lt;'5. Données salariales brutes'!C1175),"No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ED-EST-04 Ontario (EE 10), ED-EST-05 Ontario (EE 8), ED-EST-05 Ontario (EE 9), ED-EST-06 Ontario (EE 5), ED-EST-06 Ontario (EE 6), ED-EST-04 Manitoba (EE 7), ED-EST-04 Manitoba (EE 8), ED-EST-05 Manitoba (EE 6), ED-EST-06 Manitoba (EE 4), ED-EST-06 Manitoba (EE 5), ED-EST-04 Saskatchewan (EE 8), ED-EST-04 Saskatchewan (EE 9), ED-EST-05 Saskatchewan (EE 7), ED-EST-05 Saskatchewan (EE 8), ED-EST-06 Saskatchewan (EE 6), ED-EST-04 Alberta (EE 8), ED-EST-04 Alberta (EE 9), ED-EST-05 Alberta (EE 7), ED-EST-06 Alberta (EE 6), ED-EST-04 Colombie-Britannique (EE 9), ED-EST-05 Colombie-Britannique (EE 7), ED-EST-06 Colombie-Britannique (EE 6), ED-LAT-02 (EE 13), ED-LAT-03 (EE 12), ED-LAT-03 (EE 13), ED-LAT-04 (EE 10), ED-LAT-04 (EE 11), EG-04, EL-04, EN-ENG-02, EN-SUR-01, GL-COI-13, GL-EIM-12, GL-EIM-13, GL-MAM-14, GL-MAN-14, GL-PCF-12, GL-PCF-13, GL-PIP-13, GL-PRW-14, GL-SMW-11, GL-SMW-12, GL-VHE-12, GL-VHE-13, GL-WOW-14, GS-10, GS-11, GT-05, HP-04, HR-02, HS-HDO-09, HS-HDO-10, HS-PHS-09, LS-02, MT-02, NU-CHN-1, NU-HOS-1, PI-05-CGC, PO-IMA-03, PO-LES-TO-03, PO-LES-IM-03, PO-TCO-03, RO-04, SE-RES-1, SG-PAT-02, SO-FLP-02, SO-MAO-02, SO-RAD-01, SR-E (Groupe salarial 4 MDO-5), SR-W (Groupe salarial 8), SR-W (Groupe salarial 11), SW-SCW-02, SW-CHA-02, UT-1</v>
      </c>
    </row>
    <row r="1176" spans="1:3" ht="210" x14ac:dyDescent="0.25">
      <c r="A1176" s="61" t="str">
        <f>'5. Données salariales brutes'!A1176</f>
        <v>SO-MAO-04</v>
      </c>
      <c r="B1176" s="130" t="str" cm="1">
        <f t="array" ref="B1176">_xlfn.TEXTJOIN(", ", TRUE, _xlfn._xlws.FILTER('5. Données salariales brutes'!$A$2:$A$1297, ('5. Données salariales brutes'!$C$2:$C$1297 &lt; '5. Données salariales brutes'!D1176) * ('5. Données salariales brutes'!$C$2:$C$1297 &gt;= '5. Données salariales brutes'!C1176) * ('5. Données salariales brutes'!$A$2:$A$1297 &lt;&gt; '5. Données salariales brutes'!A1176), "No matches"))</f>
        <v>AS-05, CT-EAV-02 , CT-IAU-02, CX-2, DS-3,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SO-RAD-03, SR-E (Groupe salarial 7), SR-E (Groupe salarial 8), SR-E (Groupe salarial 9), SR-E (Groupe salarial 10), SR-W (Groupe salarial 12), SW-SCW-03, SW-SCW-01 Travailleurs du service social clinique, SW-SCW-02 Travailleurs du service social clinique, TI-05 Marine, VM-1, WP-04</v>
      </c>
      <c r="C1176" s="129" t="str" cm="1">
        <f t="array" ref="C1176">_xlfn.TEXTJOIN(", ",TRUE,_xlfn._xlws.FILTER('5. Données salariales brutes'!$A$2:$A$1297,('5. Données salariales brutes'!$C$2:$C$1297 &gt;'5. Données salariales brutes'!E1176)*('5. Données salariales brutes'!$C$2:$C$1297 &lt;'5. Données salariales brutes'!C1176),"No matches"))</f>
        <v>AG-02, AI-02, BI-02, CH-02,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HS-HDO-10, HS-PHS-10, MA-03, ND-HME-1, PC-02, PE-03, PO-IMA-03, PO-LES-TO-03, PO-LES-IM-03, PO-TCO-03, PR(S)-03, RO-04, SO-FLP-03, SO-MAO-03, SO-RAD-02, SR-E (Groupe salarial 5), SR-E (Groupe salarial 6), TI-06, TI-05 Aviation, TR-02</v>
      </c>
    </row>
    <row r="1177" spans="1:3" ht="180" x14ac:dyDescent="0.25">
      <c r="A1177" s="61" t="str">
        <f>'5. Données salariales brutes'!A1177</f>
        <v>SO-MAO-05</v>
      </c>
      <c r="B1177" s="130" t="str" cm="1">
        <f t="array" ref="B1177">_xlfn.TEXTJOIN(", ", TRUE, _xlfn._xlws.FILTER('5. Données salariales brutes'!$A$2:$A$1297, ('5. Données salariales brutes'!$C$2:$C$1297 &lt; '5. Données salariales brutes'!D1177) * ('5. Données salariales brutes'!$C$2:$C$1297 &gt;= '5. Données salariales brutes'!C1177) * ('5. Données salariales brutes'!$A$2:$A$1297 &lt;&gt; '5. Données salariales brutes'!A1177), "No matches"))</f>
        <v>AI-03, AR-03, CT-FIN-02 , CX-3, ED-EDS-03, ED-EST-04 (EE 9), ED-EST-04 (EE 10), ED-EST-05 (EE 7), ED-EST-06 (EE 6), ED-EST-06 Ontario (EE 10), ED-EST-06 Manitoba (EE 9), ED-EST-06 Manitoba (EE 10), ED-EST-05 Colombie-Britannique (EE 11), ED-EST-06 Colombie-Britannique (EE 10), ED-EST-06 Colombie-Britannique (EE 11), EG-06, EL-06, FB-4, FR-3, HP-07, MT-03, ND-DIT-2, ND-HME-2, NU-CHN-3, NU-HOS-3, OP-1, PE-04, PI-07-CGC, PR(S)-04, SO-MAO-06, SR-E (Groupe salarial 11), SR-E (Groupe salarial 12), SW-SCW-03 Travailleurs du service social clinique, SW-CHA-03, TI-07</v>
      </c>
      <c r="C1177" s="129" t="str" cm="1">
        <f t="array" ref="C1177">_xlfn.TEXTJOIN(", ",TRUE,_xlfn._xlws.FILTER('5. Données salariales brutes'!$A$2:$A$1297,('5. Données salariales brutes'!$C$2:$C$1297 &gt;'5. Données salariales brutes'!E1177)*('5. Données salariales brutes'!$C$2:$C$1297 &lt;'5. Données salariales brutes'!C1177),"No matches"))</f>
        <v>AS-05, CT-EAV-02 , CT-IAU-02, CX-2, DS-3, ED-EDS-02, ED-EST-04 (EE 7), ED-EST-04 (EE 8), ED-EST-05 (EE 5), ED-EST-05 (EE 6), ED-EST-06 (EE 4), ED-EST-06 (EE 5),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SO-MAO-04, SO-RAD-03, SR-E (Groupe salarial 7), SR-E (Groupe salarial 8), SR-E (Groupe salarial 9), SR-E (Groupe salarial 10), SR-W (Groupe salarial 12), SW-SCW-03, SW-SCW-01 Travailleurs du service social clinique, SW-SCW-02 Travailleurs du service social clinique, TI-05 Marine, VM-1, WP-04</v>
      </c>
    </row>
    <row r="1178" spans="1:3" ht="120" x14ac:dyDescent="0.25">
      <c r="A1178" s="61" t="str">
        <f>'5. Données salariales brutes'!A1178</f>
        <v>SO-MAO-06</v>
      </c>
      <c r="B1178" s="130" t="str" cm="1">
        <f t="array" ref="B1178">_xlfn.TEXTJOIN(", ", TRUE, _xlfn._xlws.FILTER('5. Données salariales brutes'!$A$2:$A$1297, ('5. Données salariales brutes'!$C$2:$C$1297 &lt; '5. Données salariales brutes'!D1178) * ('5. Données salariales brutes'!$C$2:$C$1297 &gt;= '5. Données salariales brutes'!C1178) * ('5. Données salariales brutes'!$A$2:$A$1297 &lt;&gt; '5. Données salariales brutes'!A1178), "No matches"))</f>
        <v>AI-03, AS-06, EC-05, ED-EDS-04, ED-EST-04 (EE 10), ED-EST-05 (EE 8), ED-EST-06 (EE 7), FB-5, FO-02, FR-4, IS-05 , LS-04, MA-04, MT-03, MT-04, ND-ADV-2, ND-DIT-3, NU-CHN-4, NU-HOS-4, OM-05, OP-1, PR(S)-04, RO-06, SG-SRE-04, SO-FLP-05, SO-MAO-07, SW-SCW-03 Travailleurs du service social clinique, TI-06 Aviation, TI-06 Sécurité ferroviaire, TR-03, UT-2, WP-05</v>
      </c>
      <c r="C1178" s="129" t="str" cm="1">
        <f t="array" ref="C1178">_xlfn.TEXTJOIN(", ",TRUE,_xlfn._xlws.FILTER('5. Données salariales brutes'!$A$2:$A$1297,('5. Données salariales brutes'!$C$2:$C$1297 &gt;'5. Données salariales brutes'!E1178)*('5. Données salariales brutes'!$C$2:$C$1297 &lt;'5. Données salariales brutes'!C1178),"No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ED-EST-06 Colombie-Britannique (EE 11), EG-06, EL-06, FB-4, FR-3, GT-06, HP-07, LS-03, ND-DIT-2, ND-HME-2, NU-CHN-2, NU-CHN-3, NU-HOS-2, NU-HOS-3, PE-04, PI-07-CGC, SG-PAT-03, SO-FLP-04, SO-MAO-05, SR-E (Groupe salarial 10), SR-E (Groupe salarial 11), SR-E (Groupe salarial 12), SR-W (Groupe salarial 12), SW-SCW-02 Travailleurs du service social clinique, SW-CHA-03, TI-07</v>
      </c>
    </row>
    <row r="1179" spans="1:3" ht="75" x14ac:dyDescent="0.25">
      <c r="A1179" s="61" t="str">
        <f>'5. Données salariales brutes'!A1179</f>
        <v>SO-MAO-07</v>
      </c>
      <c r="B1179" s="130" t="str" cm="1">
        <f t="array" ref="B1179">_xlfn.TEXTJOIN(", ", TRUE, _xlfn._xlws.FILTER('5. Données salariales brutes'!$A$2:$A$1297, ('5. Données salariales brutes'!$C$2:$C$1297 &lt; '5. Données salariales brutes'!D1179) * ('5. Données salariales brutes'!$C$2:$C$1297 &gt;= '5. Données salariales brutes'!C1179) * ('5. Données salariales brutes'!$A$2:$A$1297 &lt;&gt; '5. Données salariales brutes'!A1179), "No matches"))</f>
        <v>AG-03, BI-03, CH-03, CT-EAV-03 , CT-IAU-03, ED-EST-05 (EE 9), ED-EST-06 (EE 8), EG-07, EL-07, EN-ENG-03, EN-SUR-02, FB-5, GT-07, HP-08, HR-04, MT-04, ND-ADV-2, ND-DIT-3, ND-HME-3, NU-CHN-5, NU-HOS-5, OP-2, PC-03, PG-05, PH-01, PS-3, SO-FLP-06, SO-MAO-08, SR-CPS1, SW-SCW-04, TI-06 Aviation, TI-06 Marine, VM-2, WP-05</v>
      </c>
      <c r="C1179" s="129" t="str" cm="1">
        <f t="array" ref="C1179">_xlfn.TEXTJOIN(", ",TRUE,_xlfn._xlws.FILTER('5. Données salariales brutes'!$A$2:$A$1297,('5. Données salariales brutes'!$C$2:$C$1297 &gt;'5. Données salariales brutes'!E1179)*('5. Données salariales brutes'!$C$2:$C$1297 &lt;'5. Données salariales brutes'!C1179),"No matches"))</f>
        <v>AI-03, AR-03, AS-06, CT-FIN-02 , CX-3, EC-05, ED-EDS-04, ED-EST-04 (EE 9), ED-EST-04 (EE 10), ED-EST-05 (EE 7), ED-EST-05 (EE 8), ED-EST-06 (EE 6), ED-EST-06 (EE 7), ED-EST-06 Ontario (EE 10), ED-EST-06 Manitoba (EE 10), ED-EST-06 Colombie-Britannique (EE 11), EL-06, FO-02, FR-4, HP-07, IS-05 , LS-04, MA-04, MT-03, ND-DIT-2, ND-HME-2, NU-CHN-4, NU-HOS-4, OM-05, OP-1, PE-04, PI-07-CGC, PR(S)-04, RO-06, SG-SRE-04, SO-FLP-05, SO-MAO-06, SW-SCW-03 Travailleurs du service social clinique, TI-07, TI-06 Sécurité ferroviaire, TR-03, UT-2</v>
      </c>
    </row>
    <row r="1180" spans="1:3" ht="60" x14ac:dyDescent="0.25">
      <c r="A1180" s="61" t="str">
        <f>'5. Données salariales brutes'!A1180</f>
        <v>SO-MAO-08</v>
      </c>
      <c r="B1180" s="130" t="str" cm="1">
        <f t="array" ref="B1180">_xlfn.TEXTJOIN(", ", TRUE, _xlfn._xlws.FILTER('5. Données salariales brutes'!$A$2:$A$1297, ('5. Données salariales brutes'!$C$2:$C$1297 &lt; '5. Données salariales brutes'!D1180) * ('5. Données salariales brutes'!$C$2:$C$1297 &gt;= '5. Données salariales brutes'!C1180) * ('5. Données salariales brutes'!$A$2:$A$1297 &lt;&gt; '5. Données salariales brutes'!A1180), "No matches"))</f>
        <v>AI-04, AO-CAI-01, AR-04, AS-07, CO-02, ED-EDS-05, ED-EST-05 (EE 10), ED-EST-06 (EE 9), ED-EST-06 (EE 10), EL-08, FB-6, FO-03, FR-5, FS-02, HP-09, IS-06 , IT-03, LP-01, MT-05, OP-3, PE-05, PM-06 , PM-MCO-02, PS-3, PR(S)-05, SG-PAT-04, SG-SRE-05, SO-FLP-07, SR-CPS1, TI-08, TI-07 Sécurité ferroviaire, TR-04</v>
      </c>
      <c r="C1180" s="129" t="str" cm="1">
        <f t="array" ref="C1180">_xlfn.TEXTJOIN(", ",TRUE,_xlfn._xlws.FILTER('5. Données salariales brutes'!$A$2:$A$1297,('5. Données salariales brutes'!$C$2:$C$1297 &gt;'5. Données salariales brutes'!E1180)*('5. Données salariales brutes'!$C$2:$C$1297 &lt;'5. Données salariales brutes'!C1180),"No matches"))</f>
        <v>AG-03, AS-06, BI-03, CH-03, CT-EAV-03 , CT-IAU-03, ED-EDS-04, ED-EST-05 (EE 9), ED-EST-06 (EE 7), ED-EST-06 (EE 8), EG-07, EL-07, EN-ENG-03, EN-SUR-02, FB-5, FR-4, GT-07, HP-08, HR-04, IS-05 , LS-04, MA-04, MT-04, ND-ADV-2, ND-DIT-3, ND-HME-3, NU-CHN-5, NU-HOS-5, OM-05, OP-2, PC-03, PG-05, PH-01, SG-SRE-04, SO-FLP-06, SO-MAO-07, SW-SCW-04, TI-06 Aviation, TI-06 Marine, VM-2, WP-05</v>
      </c>
    </row>
    <row r="1181" spans="1:3" ht="45" x14ac:dyDescent="0.25">
      <c r="A1181" s="61" t="str">
        <f>'5. Données salariales brutes'!A1181</f>
        <v>SO-MAO-09</v>
      </c>
      <c r="B1181" s="130" t="str" cm="1">
        <f t="array" ref="B1181">_xlfn.TEXTJOIN(", ", TRUE, _xlfn._xlws.FILTER('5. Données salariales brutes'!$A$2:$A$1297, ('5. Données salariales brutes'!$C$2:$C$1297 &lt; '5. Données salariales brutes'!D1181) * ('5. Données salariales brutes'!$C$2:$C$1297 &gt;= '5. Données salariales brutes'!C1181) * ('5. Données salariales brutes'!$A$2:$A$1297 &lt;&gt; '5. Données salariales brutes'!A1181), "No matches"))</f>
        <v>AG-04, AI-06, AS-08, BI-04, CH-04, CT-FIN-03 , CT-EAV-04 , CT-IAU-04, EL-09, EN-ENG-04, EN-SUR-03, FR-6, GT-08, HR-05, LS-05, MA-05, MT-06, ND-ADV-3, ND-DIT-4, ND-HME-4, PC-04, PE-06, PG-06, PH-02, PM-07, PM-MCO-03, PS-4, SG-PAT-05, SG-SRE-06, SW-SCW-05, TI-07 Aviation, TI-08 Sécurité ferroviaire, TR-05, UT-3, VM-3, WP-06</v>
      </c>
      <c r="C1181" s="129" t="str" cm="1">
        <f t="array" ref="C1181">_xlfn.TEXTJOIN(", ",TRUE,_xlfn._xlws.FILTER('5. Données salariales brutes'!$A$2:$A$1297,('5. Données salariales brutes'!$C$2:$C$1297 &gt;'5. Données salariales brutes'!E1181)*('5. Données salariales brutes'!$C$2:$C$1297 &lt;'5. Données salariales brutes'!C1181),"No matches"))</f>
        <v>AI-04, AI-05, AO-CAI-01, AR-04, AS-07, CO-02, EC-06, ED-EDS-05, ED-EST-06 (EE 9), ED-EST-06 (EE 10), EG-08, EL-08, FB-6, FO-03, FR-5, FS-02, HP-09, IS-06 , IT-03, LP-01, MT-05, NU-CHN-6, NU-HOS-6, OP-3, PE-05, PM-06 , PM-MCO-02, PR(S)-05, SE-RES-2, SG-SRE-05, SO-FLP-07, TI-07 Marine, TI-07 Sécurité ferroviaire, TR-04</v>
      </c>
    </row>
    <row r="1182" spans="1:3" ht="45" x14ac:dyDescent="0.25">
      <c r="A1182" s="61" t="str">
        <f>'5. Données salariales brutes'!A1182</f>
        <v>SO-MAO-10</v>
      </c>
      <c r="B1182" s="130" t="str" cm="1">
        <f t="array" ref="B1182">_xlfn.TEXTJOIN(", ", TRUE, _xlfn._xlws.FILTER('5. Données salariales brutes'!$A$2:$A$1297, ('5. Données salariales brutes'!$C$2:$C$1297 &lt; '5. Données salariales brutes'!D1182) * ('5. Données salariales brutes'!$C$2:$C$1297 &gt;= '5. Données salariales brutes'!C1182) * ('5. Données salariales brutes'!$A$2:$A$1297 &lt;&gt; '5. Données salariales brutes'!A1182), "No matches"))</f>
        <v>AG-05, AO-CAI-03, AO-HPS-01, AO-HPS-02, BI-05, CH-05, CO-04, CT-FIN-04 , CT-EAV-05 , DS-4, EC-07, EN-SUR-04, IT-04, MA-06, MT-07, NU-CHN-7, NU-HOS-7, PC-05, PH-03, SE-REM-1, SE-RES-3, SG-PAT-06, SG-PAT-07, SG-SRE-08, SO-INS-01, TI-08 Aviation, TI-08 Marine, VM-4</v>
      </c>
      <c r="C1182" s="129" t="str" cm="1">
        <f t="array" ref="C1182">_xlfn.TEXTJOIN(", ",TRUE,_xlfn._xlws.FILTER('5. Données salariales brutes'!$A$2:$A$1297,('5. Données salariales brutes'!$C$2:$C$1297 &gt;'5. Données salariales brutes'!E1182)*('5. Données salariales brutes'!$C$2:$C$1297 &lt;'5. Données salariales brutes'!C1182),"No matches"))</f>
        <v>AG-04, AI-06, AI-07, AO-CAI-02, AR-05, AS-08, BI-04, CH-04, CO-03, DE-01, EL-09, EN-ENG-04, FB-7, FO-04, FS-03, GT-08, HR-05, LS-05, MT-06, ND-ADV-3, ND-HME-4, PC-04, PE-06, PH-02, PM-07, PM-MCO-03, PS-4, SG-PAT-05, SG-SRE-07, TI-08 Sécurité ferroviaire, TR-05, UT-3, WP-06</v>
      </c>
    </row>
    <row r="1183" spans="1:3" ht="30" x14ac:dyDescent="0.25">
      <c r="A1183" s="61" t="str">
        <f>'5. Données salariales brutes'!A1183</f>
        <v>SO-MAO-11</v>
      </c>
      <c r="B1183" s="130" t="str" cm="1">
        <f t="array" ref="B1183">_xlfn.TEXTJOIN(", ", TRUE, _xlfn._xlws.FILTER('5. Données salariales brutes'!$A$2:$A$1297, ('5. Données salariales brutes'!$C$2:$C$1297 &lt; '5. Données salariales brutes'!D1183) * ('5. Données salariales brutes'!$C$2:$C$1297 &gt;= '5. Données salariales brutes'!C1183) * ('5. Données salariales brutes'!$A$2:$A$1297 &lt;&gt; '5. Données salariales brutes'!A1183), "No matches"))</f>
        <v>AO-CAI-04, AO-HPS-03, CT-EAV-06 , DE-03, DS-5, EC-08, EN-SUR-05, FS-04, MA-07, PM-MCO-04, SE-REM-2, SE-RES-4, UT-4</v>
      </c>
      <c r="C1183" s="129" t="str" cm="1">
        <f t="array" ref="C1183">_xlfn.TEXTJOIN(", ",TRUE,_xlfn._xlws.FILTER('5. Données salariales brutes'!$A$2:$A$1297,('5. Données salariales brutes'!$C$2:$C$1297 &gt;'5. Données salariales brutes'!E1183)*('5. Données salariales brutes'!$C$2:$C$1297 &lt;'5. Données salariales brutes'!C1183),"No matches"))</f>
        <v>AC-01, AG-05, AO-CAI-03, AO-HPS-02, AR-06, BI-05, CH-05, CO-04, CT-FIN-04 , DE-02, EN-ENG-05, EN-SUR-04, FB-8, NU-CHN-8, NU-HOS-8, PC-05, PS-5, SG-PAT-06, SG-SRE-08, SO-INS-02, VM-5</v>
      </c>
    </row>
    <row r="1184" spans="1:3" x14ac:dyDescent="0.25">
      <c r="A1184" s="61" t="str">
        <f>'5. Données salariales brutes'!A1184</f>
        <v>SO-MAO-12</v>
      </c>
      <c r="B1184" s="130" t="str" cm="1">
        <f t="array" ref="B1184">_xlfn.TEXTJOIN(", ", TRUE, _xlfn._xlws.FILTER('5. Données salariales brutes'!$A$2:$A$1297, ('5. Données salariales brutes'!$C$2:$C$1297 &lt; '5. Données salariales brutes'!D1184) * ('5. Données salariales brutes'!$C$2:$C$1297 &gt;= '5. Données salariales brutes'!C1184) * ('5. Données salariales brutes'!$A$2:$A$1297 &lt;&gt; '5. Données salariales brutes'!A1184), "No matches"))</f>
        <v>AC-02, AR-07, DS-6, EN-ENG-06, EN-SUR-06, IT-05, SE-RES-5</v>
      </c>
      <c r="C1184" s="129" t="str" cm="1">
        <f t="array" ref="C1184">_xlfn.TEXTJOIN(", ",TRUE,_xlfn._xlws.FILTER('5. Données salariales brutes'!$A$2:$A$1297,('5. Données salariales brutes'!$C$2:$C$1297 &gt;'5. Données salariales brutes'!E1184)*('5. Données salariales brutes'!$C$2:$C$1297 &lt;'5. Données salariales brutes'!C1184),"No matches"))</f>
        <v>AO-CAI-05, DE-03, DS-5, EN-SUR-05, SE-REM-2, UT-4</v>
      </c>
    </row>
    <row r="1185" spans="1:3" ht="270" x14ac:dyDescent="0.25">
      <c r="A1185" s="61" t="str">
        <f>'5. Données salariales brutes'!A1185</f>
        <v>SO-RAD-01</v>
      </c>
      <c r="B1185" s="130" t="str" cm="1">
        <f t="array" ref="B1185">_xlfn.TEXTJOIN(", ", TRUE, _xlfn._xlws.FILTER('5. Données salariales brutes'!$A$2:$A$1297, ('5. Données salariales brutes'!$C$2:$C$1297 &lt; '5. Données salariales brutes'!D1185) * ('5. Données salariales brutes'!$C$2:$C$1297 &gt;= '5. Données salariales brutes'!C1185) * ('5. Données salariales brutes'!$A$2:$A$1297 &lt;&gt; '5. Données salariales brutes'!A1185), "No matches"))</f>
        <v>AR-02, CT-FIN-01 , CX-1, DD-08, EC-04, ED-EDS-01, ED-EST-03 (EE 8), ED-EST-04 (EE 5), ED-EST-04 (EE 6),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ED-EST-04 Manitoba (EE 9), ED-EST-05 Manitoba (EE 7), ED-EST-06 Manitoba (EE 5), ED-EST-06 Manitoba (EE 6), ED-EST-04 Saskatchewan (EE 9), ED-EST-04 Saskatchewan (EE 10), ED-EST-05 Saskatchewan (EE 8), ED-EST-06 Saskatchewan (EE 6), ED-EST-06 Saskatchewan (EE 7), ED-EST-04 Alberta (EE 9), ED-EST-05 Alberta (EE 8), ED-EST-06 Alberta (EE 7), ED-EST-04 Colombie-Britannique (EE 9), ED-EST-04 Colombie-Britannique (EE 10), ED-EST-05 Colombie-Britannique (EE 7), ED-EST-05 Colombie-Britannique (EE 8), ED-EST-06 Colombie-Britannique (EE 6), ED-EST-06 Colombie-Britannique (EE 7), ED-LAT-03 (EE 13), ED-LAT-04 (EE 11), ED-LAT-04 (EE 12), EN-ENG-02, FR-1, GL-COI-13, GL-COI-14, GL-EIM-13, GL-EIM-14, GL-PCF-13, GL-PCF-14, GL-PIP-13, GL-PIP-14, GL-SMW-12, GL-VHE-13, GL-VHE-14, GS-11, GS-12, GT-05, HP-05, HR-02, HS-HDO-10, HS-PHS-09, MT-02, NU-CHN-1, NU-HOS-1, PI-05-CGC, PO-IMA-03, PO-LES-TO-03, PO-LES-IM-03, PO-TCO-03, RO-04, SO-FLP-02, SO-MAO-03, SO-RAD-02, SR-E (Groupe salarial 4 MDO-5), SR-E (Groupe salarial 5), SR-W (Groupe salarial 11), SW-CHA-02, TI-05 Aviation, TR-02</v>
      </c>
      <c r="C1185" s="129" t="str" cm="1">
        <f t="array" ref="C1185">_xlfn.TEXTJOIN(", ",TRUE,_xlfn._xlws.FILTER('5. Données salariales brutes'!$A$2:$A$1297,('5. Données salariales brutes'!$C$2:$C$1297 &gt;'5. Données salariales brutes'!E1185)*('5. Données salariales brutes'!$C$2:$C$1297 &lt;'5. Données salariales brutes'!C1185),"No matches"))</f>
        <v>AI-01, CO-01, CT-EAV-01 , CT-IAU-01 , DA-CON-8, DA-PRO-7, DD-07, DS-2, EC-03, ED-EST-02 (EE 9), ED-EST-03 (EE 6), ED-EST-03 (EE 7), ED-EST-04 (EE 4), ED-EST-05 (EE 2), ED-EST-06 (EE 1), ED-EST-04 Maritimes (EE 10), ED-EST-05 Maritimes (EE 8), ED-EST-06 Maritimes (EE 6), ED-EST-06 Maritimes (EE 7), ED-EST-04 Québec (EE 12), ED-EST-05 Québec (EE 10), ED-EST-05 Québec (EE 11), ED-EST-06 Québec (EE 8), ED-EST-04 Ontario (EE 8), ED-EST-04 Ontario (EE 9), ED-EST-05 Ontario (EE 7), ED-EST-05 Ontario (EE 8), ED-EST-06 Ontario (EE 5), ED-EST-04 Manitoba (EE 6), ED-EST-04 Manitoba (EE 7), ED-EST-05 Manitoba (EE 5), ED-EST-05 Manitoba (EE 6), ED-EST-06 Manitoba (EE 4), ED-EST-04 Saskatchewan (EE 8), ED-EST-05 Saskatchewan (EE 6), ED-EST-05 Saskatchewan (EE 7), ED-EST-06 Saskatchewan (EE 5), ED-EST-04 Alberta (EE 7), ED-EST-04 Alberta (EE 8), ED-EST-05 Alberta (EE 6), ED-EST-05 Alberta (EE 7), ED-EST-06 Alberta (EE 5), ED-EST-06 Alberta (EE 6), ED-EST-03 Colombie-Britannique (EE 9), ED-EST-04 Colombie-Britannique (EE 8), ED-EST-05 Colombie-Britannique (EE 6), ED-EST-06 Colombie-Britannique (EE 5), ED-LAT-02 (EE 12), ED-LAT-02 (EE 13), ED-LAT-03 (EE 11), ED-LAT-03 (EE 12), ED-LAT-04 (EE 9), ED-LAT-04 (EE 10), EG-04, EL-04, EN-SUR-01, FB-2, GL-AIM-14, GL-COI-12, GL-EIM-11, GL-EIM-12, GL-MAM-13, GL-MAM-14, GL-MAN-13, GL-MAN-14, GL-MOC-14, GL-PCF-11, GL-PCF-12, GL-PIP-12, GL-PRW-13, GL-PRW-14, GL-SMW-10, GL-SMW-11, GL-VHE-11, GL-VHE-12, GL-WOW-13, GL-WOW-14, GS-10, HP-04, HS-HDO-09, IT-01, LS-01, LS-02, OM-03, PE-02, PG-03, PO-IMA-02, PO-LES-TO-02, PO-LES-IM-02, PO-TCO-02, PR(S)-02, RO-03, SC-7 (utilisation de matériel et métier spécialisés), SE-RES-1, SG-PAT-02, SG-SRE-02, SO-MAO-02, SR-E (APA), SR-E (APB), SR-W (Groupe salarial 7), SR-W (Groupe salarial 8), SW-SCW-02, TI-05, UT-1, WP-03</v>
      </c>
    </row>
    <row r="1186" spans="1:3" ht="240" x14ac:dyDescent="0.25">
      <c r="A1186" s="61" t="str">
        <f>'5. Données salariales brutes'!A1186</f>
        <v>SO-RAD-02</v>
      </c>
      <c r="B1186" s="130" t="str" cm="1">
        <f t="array" ref="B1186">_xlfn.TEXTJOIN(", ", TRUE, _xlfn._xlws.FILTER('5. Données salariales brutes'!$A$2:$A$1297, ('5. Données salariales brutes'!$C$2:$C$1297 &lt; '5. Données salariales brutes'!D1186) * ('5. Données salariales brutes'!$C$2:$C$1297 &gt;= '5. Données salariales brutes'!C1186) * ('5. Données salariales brutes'!$A$2:$A$1297 &lt;&gt; '5. Données salariales brutes'!A1186), "No matches"))</f>
        <v>AG-02, AI-02,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LP-00, MA-03, ND-DIT-1, ND-HME-1, OM-04, PC-02, PE-03, PI-06-CGC, PR(S)-03, RO-05, SO-FLP-03, SO-MAO-04, SO-RAD-03, SR-E (Groupe salarial 6), SR-E (Groupe salarial 7), SR-E (Groupe salarial 8), SW-SCW-03, TI-06, TI-05 Aviation, TI-05 Marine, WP-04</v>
      </c>
      <c r="C1186" s="129" t="str" cm="1">
        <f t="array" ref="C1186">_xlfn.TEXTJOIN(", ",TRUE,_xlfn._xlws.FILTER('5. Données salariales brutes'!$A$2:$A$1297,('5. Données salariales brutes'!$C$2:$C$1297 &gt;'5. Données salariales brutes'!E1186)*('5. Données salariales brutes'!$C$2:$C$1297 &lt;'5. Données salariales brutes'!C1186),"No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FR-1, GL-COI-13, GL-COI-14, GL-EIM-13, GL-MAM-14, GL-PCF-13, GL-PCF-14, GL-PIP-13, GL-PIP-14, GL-SMW-11, GL-SMW-12, GL-VHE-13, GS-11, GS-12, GT-05, HP-05, HR-02, HS-HDO-10, HS-PHS-09, MT-02, NU-CHN-1, NU-HOS-1, PI-05-CGC, PO-IMA-03, PO-LES-TO-03, PO-LES-IM-03, PO-TCO-03, RO-04, SE-RES-1, SO-FLP-02, SO-MAO-03, SO-RAD-01, SR-E (Groupe salarial 4 MDO-5), SR-E (Groupe salarial 5), SR-W (Groupe salarial 11), SW-CHA-02, TR-02</v>
      </c>
    </row>
    <row r="1187" spans="1:3" ht="195" x14ac:dyDescent="0.25">
      <c r="A1187" s="61" t="str">
        <f>'5. Données salariales brutes'!A1187</f>
        <v>SO-RAD-03</v>
      </c>
      <c r="B1187" s="130" t="str" cm="1">
        <f t="array" ref="B1187">_xlfn.TEXTJOIN(", ", TRUE, _xlfn._xlws.FILTER('5. Données salariales brutes'!$A$2:$A$1297, ('5. Données salariales brutes'!$C$2:$C$1297 &lt; '5. Données salariales brutes'!D1187) * ('5. Données salariales brutes'!$C$2:$C$1297 &gt;= '5. Données salariales brutes'!C1187) * ('5. Données salariales brutes'!$A$2:$A$1297 &lt;&gt; '5. Données salariales brutes'!A1187),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ND-ADV-1, NU-CHN-2, NU-CHN-3, NU-HOS-2, NU-HOS-3, PG-04, PI-06-CGC, PM-05 , PM-MCO-01, PO-LES-TO-04, PO-TCO-04, PS-2, RO-05, SG-PAT-03, SG-SRE-03, SO-FLP-04, SO-MAO-05, SR-E (Groupe salarial 8), SR-E (Groupe salarial 9), SR-E (Groupe salarial 10), SR-E (Groupe salarial 11), SR-E (Groupe salarial 12), SR-W (Groupe salarial 12), SW-SCW-01 Travailleurs du service social clinique, SW-SCW-02 Travailleurs du service social clinique, SW-CHA-03, TI-05 Marine, VM-1, WP-04</v>
      </c>
      <c r="C1187" s="129" t="str" cm="1">
        <f t="array" ref="C1187">_xlfn.TEXTJOIN(", ",TRUE,_xlfn._xlws.FILTER('5. Données salariales brutes'!$A$2:$A$1297,('5. Données salariales brutes'!$C$2:$C$1297 &gt;'5. Données salariales brutes'!E1187)*('5. Données salariales brutes'!$C$2:$C$1297 &lt;'5. Données salariales brutes'!C1187),"No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HS-PHS-10, LP-00, MA-03, ND-DIT-1, ND-HME-1, OM-04, PC-02, PE-03, PR(S)-03, SO-FLP-03, SO-MAO-04, SO-RAD-02, SR-E (Groupe salarial 5), SR-E (Groupe salarial 6), SR-E (Groupe salarial 7), SW-SCW-03, TI-06, TI-05 Aviation, TR-02</v>
      </c>
    </row>
    <row r="1188" spans="1:3" ht="60" x14ac:dyDescent="0.25">
      <c r="A1188" s="61" t="str">
        <f>'5. Données salariales brutes'!A1188</f>
        <v>SR-CPS1</v>
      </c>
      <c r="B1188" s="130" t="str" cm="1">
        <f t="array" ref="B1188">_xlfn.TEXTJOIN(", ", TRUE, _xlfn._xlws.FILTER('5. Données salariales brutes'!$A$2:$A$1297, ('5. Données salariales brutes'!$C$2:$C$1297 &lt; '5. Données salariales brutes'!D1188) * ('5. Données salariales brutes'!$C$2:$C$1297 &gt;= '5. Données salariales brutes'!C1188) * ('5. Données salariales brutes'!$A$2:$A$1297 &lt;&gt; '5. Données salariales brutes'!A1188), "No matches"))</f>
        <v>AI-04, AO-CAI-01, AR-04, AS-07, CO-02, ED-EDS-05, ED-EST-05 (EE 10), ED-EST-06 (EE 9), ED-EST-06 (EE 10), EL-08, FB-6, FO-03, FR-5, FS-02, HP-09, IS-06 , IT-03, LP-01, MT-05, OP-3, PE-05, PM-06 , PM-MCO-02, PS-3, PR(S)-05, SG-PAT-04, SG-SRE-05, SO-FLP-07, TI-08, TI-07 Sécurité ferroviaire, TR-04</v>
      </c>
      <c r="C1188" s="129" t="str" cm="1">
        <f t="array" ref="C1188">_xlfn.TEXTJOIN(", ",TRUE,_xlfn._xlws.FILTER('5. Données salariales brutes'!$A$2:$A$1297,('5. Données salariales brutes'!$C$2:$C$1297 &gt;'5. Données salariales brutes'!E1188)*('5. Données salariales brutes'!$C$2:$C$1297 &lt;'5. Données salariales brutes'!C1188),"No matches"))</f>
        <v>AG-03, BI-03, CH-03, CT-EAV-03 , CT-IAU-03, ED-EDS-04, ED-EST-05 (EE 9), ED-EST-06 (EE 7), ED-EST-06 (EE 8), EG-07, EL-07, EN-ENG-03, EN-SUR-02, FB-5, FR-4, GT-07, HP-08, HR-04, LS-04, MA-04, MT-04, ND-ADV-2, ND-DIT-3, ND-HME-3, NU-CHN-5, NU-HOS-5, OM-05, OP-2, PC-03, PG-05, PH-01, SG-SRE-04, SO-FLP-06, SO-MAO-07, SO-MAO-08, SW-SCW-04, TI-06 Aviation, TI-06 Marine, VM-2, WP-05</v>
      </c>
    </row>
    <row r="1189" spans="1:3" ht="315" x14ac:dyDescent="0.25">
      <c r="A1189" s="61" t="str">
        <f>'5. Données salariales brutes'!A1189</f>
        <v>SR-E (Groupe salarial 1)</v>
      </c>
      <c r="B1189" s="130" t="str" cm="1">
        <f t="array" ref="B1189">_xlfn.TEXTJOIN(", ", TRUE, _xlfn._xlws.FILTER('5. Données salariales brutes'!$A$2:$A$1297, ('5. Données salariales brutes'!$C$2:$C$1297 &lt; '5. Données salariales brutes'!D1189) * ('5. Données salariales brutes'!$C$2:$C$1297 &gt;= '5. Données salariales brutes'!C1189) * ('5. Données salariales brutes'!$A$2:$A$1297 &lt;&gt; '5. Données salariales brutes'!A1189), "No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ED-EST-06 Ontario (EE 2), ED-EST-04 Manitoba (EE 3), ED-EST-04 Manitoba (EE 4), ED-EST-05 Manitoba (EE 2), ED-EST-06 Manitoba (EE 1),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FR - Recruitment, GL-AIM-10, GL-AIM-11, GL-AMW-11, GL-COI-00, GL-COI-9, GL-EIM-00, GL-EIM-9, GL-ELE -13, GL-ELE -14, GL-GHW-8, GL-INM-12, GL-MAM-9, GL-MAM-10, GL-MAN-9, GL-MAN-10, GL-MDO-11, GL-MDO-12, GL-MOC-10, GL-MOC-11, GL-MST-13, GL-PCF-8, GL-PIP-9, GL-PRW-10, GL-SMW-00, GL-VHE-8, GL-WOW-10, GS-08, HP-03, HR-01, HS-HDO-07, HS-PHS-06, HS-PHS-07, LI-8, PE-01, PG-02, PI-03-CGC, PM-03 , PO-IMA-01, PO-LES-TO-01, PO-LES-IM-01, PO-TCO-01, PR(S)-01, PY-07, SC-7 (service du pont et service de la chambre des machines), SC-STD-7, SG-PAT-01, SO-MAO-TO, SR-E (Groupe salarial 2 ELE-2), SR-W (Groupe salarial 9) APC-8, SR-W (Groupe salarial 9) APD-10, ST-COR-2, TI-04, WP-02</v>
      </c>
      <c r="C1189" s="129" t="str" cm="1">
        <f t="array" ref="C1189">_xlfn.TEXTJOIN(", ",TRUE,_xlfn._xlws.FILTER('5. Données salariales brutes'!$A$2:$A$1297,('5. Données salariales brutes'!$C$2:$C$1297 &gt;'5. Données salariales brutes'!E1189)*('5. Données salariales brutes'!$C$2:$C$1297 &lt;'5. Données salariales brutes'!C1189),"No matches"))</f>
        <v>AR-01, AS-02, CM-07, CO-DEV/PER, CR-06, DA-CON-5, DA-CON-6, EC-01, ED-EST-01 (EE 5), ED-EST-01 (EE 6), ED-EST-02 (EE 4), ED-EST-02 (EE 5) , ED-EST-03 (EE 2),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1), ED-EST-05 Saskatchewan (EE 2), ED-EST-06 Saskatchewan (EE 1),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ED-LAT-03 (EE 6), ED-LAT-04 (EE 3), ED-LAT-04 (EE 4), EG-02, EL-02, EN-ENG-01, GL-AIM-9, GL-AMW-9, GL-AMW-10, GL-ELE -11, GL-ELE -12, GL-GHW-6, GL-GHW-7, GL-INM-10, GL-INM-11, GL-MAM-8, GL-MAN-8, GL-MDO-9, GL-MDO-10, GL-MOC-8, GL-MOC-9, GL-MST-11, GL-MST-12, GL-PCF-6, GL-PCF-7, GL-PIP-00, GL-PRW-8, GL-PRW-9, GL-VHE-00, GL-WOW-9, GS-07, GT-03, HP-02, HS-HDO-05, HS-HDO-06, HS-PHS-05, IS-02 , LI-7, MT-01, OM-02, PI-02-CGC, PM-02 , PY-06, SC-5 (service du pont et service de la chambre des machines), SC-6 (service du pont et service de la chambre des machines), SC-STD-5, SC-STD-6, SC-4 (utilisation de matériel et métier spécialisés), SG-SRE-01, SR-W (Groupe salarial 9) APC-7, SR-W (Groupe salarial 9) APD-9, TI-03, TR-01</v>
      </c>
    </row>
    <row r="1190" spans="1:3" ht="315" x14ac:dyDescent="0.25">
      <c r="A1190" s="61" t="str">
        <f>'5. Données salariales brutes'!A1190</f>
        <v>SR-E (Groupe salarial 2 ELE-2)</v>
      </c>
      <c r="B1190" s="130" t="str" cm="1">
        <f t="array" ref="B1190">_xlfn.TEXTJOIN(", ", TRUE, _xlfn._xlws.FILTER('5. Données salariales brutes'!$A$2:$A$1297, ('5. Données salariales brutes'!$C$2:$C$1297 &lt; '5. Données salariales brutes'!D1190) * ('5. Données salariales brutes'!$C$2:$C$1297 &gt;= '5. Données salariales brutes'!C1190) * ('5. Données salariales brutes'!$A$2:$A$1297 &lt;&gt; '5. Données salariales brutes'!A1190), "No matches"))</f>
        <v>AG-01, BI-01, CH-01, CR-07, DD-06, ED-EST-01 (EE 8), ED-EST-02 (EE 7) , ED-EST-03 (EE 4), ED-EST-03 (EE 5), ED-EST-04 (EE 2), ED-EST-05 (EE 1), ED-EST-04 Maritimes (EE 8), ED-EST-04 Maritimes (EE 9), ED-EST-05 Maritimes (EE 6), ED-EST-06 Maritimes (EE 5), ED-EST-03 Québec (EE 11), ED-EST-04 Québec (EE 10), ED-EST-04 Québec (EE 11), ED-EST-05 Québec (EE 8), ED-EST-06 Québec (EE 6), ED-EST-03 Ontario (EE 9), ED-EST-03 Ontario (EE 10), ED-EST-04 Ontario (EE 6), ED-EST-04 Ontario (EE 7), ED-EST-05 Ontario (EE 5), ED-EST-05 Ontario (EE 6), ED-EST-06 Ontario (EE 3), ED-EST-04 Manitoba (EE 4), ED-EST-04 Manitoba (EE 5), ED-EST-05 Manitoba (EE 3), ED-EST-05 Manitoba (EE 4),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GL-AIM-12, GL-AMW-12, GL-AMW-13, GL-COI-9, GL-COI-10, GL-EIM-10, GL-ELE -14, GL-GHW-10, GL-GHW-11, GL-INM-13, GL-INM-14, GL-MAM-11, GL-MAN-11, GL-MAN-12, GL-MDO-12, GL-MDO-13, GL-MOC-11, GL-MOC-12, GL-MST-14, GL-PCF-9, GL-PCF-10, GL-PIP-9, GL-PIP-10, GL-PRW-11, GL-SMW-8, GL-VHE-9, GL-WOW-11, GT-04, HR-01, HS-HDO-08, LI-9, MA-02, PS-1, SC-5 (utilisation de matériel et métier spécialisés), SC-6 (utilisation de matériel et métier spécialisés), SO-MAO-01, SR-E (Groupe salarial 3 MDO-4), SR-W (Groupe salarial 4), SR-W (Groupe salarial 5), SR-W (Groupe salarial 6), SW-SCW-01, SW-CHA-01</v>
      </c>
      <c r="C1190" s="129" t="str" cm="1">
        <f t="array" ref="C1190">_xlfn.TEXTJOIN(", ",TRUE,_xlfn._xlws.FILTER('5. Données salariales brutes'!$A$2:$A$1297,('5. Données salariales brutes'!$C$2:$C$1297 &gt;'5. Données salariales brutes'!E1190)*('5. Données salariales brutes'!$C$2:$C$1297 &lt;'5. Données salariales brutes'!C1190),"No matches"))</f>
        <v>AS-03, CM-07,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GL-AMW-10, GL-AMW-11, GL-COI-00, GL-EIM-00, GL-EIM-9, GL-ELE -12, GL-ELE -13, GL-GHW-8, GL-INM-11, GL-INM-12, GL-MAM-9, GL-MAM-10, GL-MAN-9, GL-MAN-10, GL-MDO-11, GL-MOC-10, GL-MST-12, GL-MST-13, GL-PCF-8, GL-PRW-9, GL-PRW-10, GL-SMW-00, GL-VHE-00,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APD-9, SR-W (Groupe salarial 9) APD-10, ST-COR-2, TI-04, WP-02</v>
      </c>
    </row>
    <row r="1191" spans="1:3" ht="300" x14ac:dyDescent="0.25">
      <c r="A1191" s="61" t="str">
        <f>'5. Données salariales brutes'!A1191</f>
        <v>SR-E (Groupe salarial 3 MDO-4)</v>
      </c>
      <c r="B1191" s="130" t="str" cm="1">
        <f t="array" ref="B1191">_xlfn.TEXTJOIN(", ", TRUE, _xlfn._xlws.FILTER('5. Données salariales brutes'!$A$2:$A$1297, ('5. Données salariales brutes'!$C$2:$C$1297 &lt; '5. Données salariales brutes'!D1191) * ('5. Données salariales brutes'!$C$2:$C$1297 &gt;= '5. Données salariales brutes'!C1191) * ('5. Données salariales brutes'!$A$2:$A$1297 &lt;&gt; '5. Données salariales brutes'!A1191), "No matches"))</f>
        <v>AI-01, AS-04, CR-07, DA-CON-7, DA-PRO-7, DS-2, EC-03, ED-EST-02 (EE 8), ED-EST-02 (EE 9), ED-EST-03 (EE 6), ED-EST-04 (EE 3), ED-EST-04 (EE 4), ED-EST-05 (EE 2), ED-EST-06 (EE 1), ED-EST-04 Maritimes (EE 10), ED-EST-05 Maritimes (EE 7), ED-EST-06 Maritimes (EE 6), ED-EST-04 Québec (EE 12), ED-EST-05 Québec (EE 9), ED-EST-05 Québec (EE 10), ED-EST-06 Québec (EE 7), ED-EST-06 Québec (EE 8),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HP-04, HS-PHS-08, IS-03 , IT-01, LS-01, OM-03, PC-01, PE-02, PG-03, PI-04-CGC, PM-04 , PO-IMA-02, PO-LES-TO-02, PO-LES-IM-02, PO-TCO-02, PR(S)-02, RO-03, SC-7 (utilisation de matériel et métier spécialisés), SG-SRE-02, SO-FLP-01, SR-E (APA), SR-E (APB), SR-W (Groupe salarial 7), TI-05, WP-03</v>
      </c>
      <c r="C1191" s="129" t="str" cm="1">
        <f t="array" ref="C1191">_xlfn.TEXTJOIN(", ",TRUE,_xlfn._xlws.FILTER('5. Données salariales brutes'!$A$2:$A$1297,('5. Données salariales brutes'!$C$2:$C$1297 &gt;'5. Données salariales brutes'!E1191)*('5. Données salariales brutes'!$C$2:$C$1297 &lt;'5. Données salariales brutes'!C1191),"No matches"))</f>
        <v>AG-01, BI-01, CH-01, 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ED-EST-04 Ontario (EE 7),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GT-04, HP-03, HR-01, HS-HDO-08, LI-9, MA-02, PS-1, SC-5 (utilisation de matériel et métier spécialisés), SC-6 (utilisation de matériel et métier spécialisés), SG-PAT-01, SO-MAO-01, SR-E (Groupe salarial 2 ELE-2), SR-W (Groupe salarial 4), SR-W (Groupe salarial 5), SR-W (Groupe salarial 6), SR-W (Groupe salarial 9) APC-8, SR-W (Groupe salarial 9) APD-10, SW-SCW-01, SW-CHA-01, TI-04</v>
      </c>
    </row>
    <row r="1192" spans="1:3" ht="255" x14ac:dyDescent="0.25">
      <c r="A1192" s="61" t="str">
        <f>'5. Données salariales brutes'!A1192</f>
        <v>SR-E (Groupe salarial 4 MDO-5)</v>
      </c>
      <c r="B1192" s="130" t="str" cm="1">
        <f t="array" ref="B1192">_xlfn.TEXTJOIN(", ", TRUE, _xlfn._xlws.FILTER('5. Données salariales brutes'!$A$2:$A$1297, ('5. Données salariales brutes'!$C$2:$C$1297 &lt; '5. Données salariales brutes'!D1192) * ('5. Données salariales brutes'!$C$2:$C$1297 &gt;= '5. Données salariales brutes'!C1192) * ('5. Données salariales brutes'!$A$2:$A$1297 &lt;&gt; '5. Données salariales brutes'!A1192), "No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ED-LAT-04 (EE 11), ED-LAT-04 (EE 12), ED-LAT-04 (EE 13), EG-05, EL-05, FO-01, FR-1, GL-COI-14, GL-EIM-13, GL-EIM-14, GL-PCF-14, GL-PIP-14, GL-SMW-12, GL-SMW-13, GL-VHE-13, GL-VHE-14, GS-12, GT-05, HP-05, HS-HDO-10, HS-PHS-10, MA-03, PO-IMA-03, PO-LES-TO-03, PO-LES-IM-03, PO-TCO-03, RO-04, SO-MAO-03, SO-RAD-02, SR-E (Groupe salarial 5), TI-05 Aviation, TR-02</v>
      </c>
      <c r="C1192" s="129" t="str" cm="1">
        <f t="array" ref="C1192">_xlfn.TEXTJOIN(", ",TRUE,_xlfn._xlws.FILTER('5. Données salariales brutes'!$A$2:$A$1297,('5. Données salariales brutes'!$C$2:$C$1297 &gt;'5. Données salariales brutes'!E1192)*('5. Données salariales brutes'!$C$2:$C$1297 &lt;'5. Données salariales brutes'!C1192),"No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11), ED-LAT-03 (EE 12), ED-LAT-03 (EE 13), ED-LAT-04 (EE 9), ED-LAT-04 (EE 10), EG-04, EL-04, EN-ENG-02, EN-SUR-01, FB-2, GL-COI-12, GL-COI-13, GL-EIM-12, GL-MAM-13, GL-MAM-14, GL-MAN-14, GL-MOC-14, GL-PCF-12, GL-PCF-13, GL-PIP-12, GL-PIP-13, GL-PRW-14, GL-SMW-11, GL-VHE-12, GL-WOW-14, GS-10, GS-11, HP-04, HR-02, HS-HDO-09, HS-PHS-09, IT-01, LS-01, LS-02, MT-02, NU-CHN-1, NU-HOS-1, PE-02, PI-05-CGC, PR(S)-02, SC-7 (utilisation de matériel et métier spécialisés), SE-RES-1, SG-PAT-02, SG-SRE-02, SO-FLP-02, SO-MAO-02, SO-RAD-01, SR-W (Groupe salarial 8), SR-W (Groupe salarial 11), SW-SCW-02, SW-CHA-02, TI-05, UT-1, WP-03</v>
      </c>
    </row>
    <row r="1193" spans="1:3" ht="240" x14ac:dyDescent="0.25">
      <c r="A1193" s="61" t="str">
        <f>'5. Données salariales brutes'!A1193</f>
        <v>SR-E (Groupe salarial 5)</v>
      </c>
      <c r="B1193" s="130" t="str" cm="1">
        <f t="array" ref="B1193">_xlfn.TEXTJOIN(", ", TRUE, _xlfn._xlws.FILTER('5. Données salariales brutes'!$A$2:$A$1297, ('5. Données salariales brutes'!$C$2:$C$1297 &lt; '5. Données salariales brutes'!D1193) * ('5. Données salariales brutes'!$C$2:$C$1297 &gt;= '5. Données salariales brutes'!C1193) * ('5. Données salariales brutes'!$A$2:$A$1297 &lt;&gt; '5. Données salariales brutes'!A1193), "No matches"))</f>
        <v>AG-02, AI-02, BI-02, CH-02, CX-2, DD-09, ED-EDS-02, ED-EST-03 (EE 9), ED-EST-04 (EE 6), ED-EST-04 (EE 7), ED-EST-05 (EE 4), ED-EST-05 (EE 5), ED-EST-06 (EE 3), ED-EST-06 (EE 4), ED-EST-05 Maritimes (EE 10), ED-EST-06 Maritimes (EE 9), ED-EST-06 Maritimes (EE 10), ED-EST-06 Québec (EE 11), ED-EST-06 Québec (EE 12), ED-EST-05 Ontario (EE 10), ED-EST-06 Ontario (EE 7), ED-EST-06 Ontario (EE 8),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ED-EST-05 Alberta (EE 10), ED-EST-06 Alberta (EE 8), ED-EST-04 Colombie-Britannique (EE 11), ED-EST-05 Colombie-Britannique (EE 9), ED-EST-06 Colombie-Britannique (EE 8), ED-LAT-04 (EE 12), ED-LAT-04 (EE 13), EG-05, EL-05, EU-PEI-2, FB-3, FO-01, FR-1, FR-2, FS-01, GL-EIM-14, GL-PCF-14, GL-SMW-13, GL-SMW-14, GL-VHE-14, GS-12, GS-13, HP-06, HS-PHS-10, LP-00, MA-03, ND-DIT-1, ND-HME-1, OM-04, PC-02, PE-03, PI-06-CGC, PR(S)-03, RO-05, SO-FLP-03, SO-MAO-04, SO-RAD-02, SO-RAD-03, SR-E (Groupe salarial 6), SR-E (Groupe salarial 7), SR-E (Groupe salarial 8), SW-SCW-03, TI-06, TI-05 Aviation, TI-05 Marine, WP-04</v>
      </c>
      <c r="C1193" s="129" t="str" cm="1">
        <f t="array" ref="C1193">_xlfn.TEXTJOIN(", ",TRUE,_xlfn._xlws.FILTER('5. Données salariales brutes'!$A$2:$A$1297,('5. Données salariales brutes'!$C$2:$C$1297 &gt;'5. Données salariales brutes'!E1193)*('5. Données salariales brutes'!$C$2:$C$1297 &lt;'5. Données salariales brutes'!C1193),"No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GL-EIM-12, GL-EIM-13, GL-MAM-14, GL-PCF-13, GL-PIP-13, GL-PIP-14, GL-SMW-11, GL-SMW-12, GL-VHE-12, GL-VHE-13, GS-11, GT-05, HP-05, HR-02, HS-HDO-10, HS-PHS-09, LS-02, MT-02, NU-CHN-1, NU-HOS-1, PI-05-CGC, PO-IMA-03, PO-LES-TO-03, PO-LES-IM-03, PO-TCO-03, RO-04, SE-RES-1, SO-FLP-02, SO-MAO-03, SO-RAD-01, SR-E (Groupe salarial 4 MDO-5), SR-W (Groupe salarial 8), SR-W (Groupe salarial 11), SW-CHA-02, TR-02, UT-1</v>
      </c>
    </row>
    <row r="1194" spans="1:3" ht="195" x14ac:dyDescent="0.25">
      <c r="A1194" s="61" t="str">
        <f>'5. Données salariales brutes'!A1194</f>
        <v>SR-E (Groupe salarial 6)</v>
      </c>
      <c r="B1194" s="130" t="str" cm="1">
        <f t="array" ref="B1194">_xlfn.TEXTJOIN(", ", TRUE, _xlfn._xlws.FILTER('5. Données salariales brutes'!$A$2:$A$1297, ('5. Données salariales brutes'!$C$2:$C$1297 &lt; '5. Données salariales brutes'!D1194) * ('5. Données salariales brutes'!$C$2:$C$1297 &gt;= '5. Données salariales brutes'!C1194) * ('5. Données salariales brutes'!$A$2:$A$1297 &lt;&gt; '5. Données salariales brutes'!A1194), "No matches"))</f>
        <v>AG-02, AS-05, BI-02, CH-02, CT-EAV-02 , CT-IAU-02, CX-2,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LP-00, ND-ADV-1, ND-DIT-1, ND-HME-1, NU-CHN-2, NU-HOS-2, OM-04, PC-02, PG-04, PI-06-CGC, PM-05 , PM-MCO-01, PO-LES-TO-04, PO-TCO-04, PS-2, PR(S)-03, RO-05, SG-SRE-03, SO-FLP-04, SO-MAO-04, SO-RAD-03, SR-E (Groupe salarial 7), SR-E (Groupe salarial 8), SR-E (Groupe salarial 9), SR-E (Groupe salarial 10), SR-W (Groupe salarial 12), SW-SCW-03, SW-SCW-01 Travailleurs du service social clinique, SW-SCW-02 Travailleurs du service social clinique, TI-06, TI-05 Marine, VM-1, WP-04</v>
      </c>
      <c r="C1194" s="129" t="str" cm="1">
        <f t="array" ref="C1194">_xlfn.TEXTJOIN(", ",TRUE,_xlfn._xlws.FILTER('5. Données salariales brutes'!$A$2:$A$1297,('5. Données salariales brutes'!$C$2:$C$1297 &gt;'5. Données salariales brutes'!E1194)*('5. Données salariales brutes'!$C$2:$C$1297 &lt;'5. Données salariales brutes'!C1194),"No matches"))</f>
        <v>AI-02,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11), ED-LAT-04 (EE 12), ED-LAT-04 (EE 13), EG-05, EL-05, FO-01, FR-1, GL-COI-14, GL-EIM-14, GL-PCF-14, GL-PIP-14, GL-SMW-12, GL-SMW-13, GL-VHE-13, GL-VHE-14, GS-12, GT-05, HP-05, HS-HDO-10, HS-PHS-10, MA-03, PE-03, PO-IMA-03, PO-LES-TO-03, PO-LES-IM-03, PO-TCO-03, RO-04, SO-FLP-03, SO-MAO-03, SO-RAD-02, SR-E (Groupe salarial 5), TI-05 Aviation, TR-02</v>
      </c>
    </row>
    <row r="1195" spans="1:3" ht="195" x14ac:dyDescent="0.25">
      <c r="A1195" s="61" t="str">
        <f>'5. Données salariales brutes'!A1195</f>
        <v>SR-E (Groupe salarial 7)</v>
      </c>
      <c r="B1195" s="130" t="str" cm="1">
        <f t="array" ref="B1195">_xlfn.TEXTJOIN(", ", TRUE, _xlfn._xlws.FILTER('5. Données salariales brutes'!$A$2:$A$1297, ('5. Données salariales brutes'!$C$2:$C$1297 &lt; '5. Données salariales brutes'!D1195) * ('5. Données salariales brutes'!$C$2:$C$1297 &gt;= '5. Données salariales brutes'!C1195) * ('5. Données salariales brutes'!$A$2:$A$1297 &lt;&gt; '5. Données salariales brutes'!A1195), "No matches"))</f>
        <v>AS-05, CT-EAV-02 , CT-IAU-02, CX-2, DS-3, ED-EST-04 (EE 7), ED-EST-04 (EE 8), ED-EST-05 (EE 6), ED-EST-06 (EE 4), ED-EST-06 (EE 5), ED-EST-06 Québec (EE 12), ED-EST-06 Ontario (EE 8), ED-EST-06 Ontario (EE 9), ED-EST-05 Manitoba (EE 9), ED-EST-05 Manitoba (EE 10), ED-EST-06 Manitoba (EE 8), ED-EST-06 Saskatchewan (EE 9), ED-EST-06 Saskatchewan (EE 10), ED-EST-05 Alberta (EE 10), ED-EST-06 Alberta (EE 9), ED-EST-06 Alberta (EE 10), ED-EST-05 Colombie-Britannique (EE 10), ED-EST-06 Colombie-Britannique (EE 9), EU-PEI-2, FB-3, FB-4, FR-2, FS-01, GL-SMW-14, GT-06, HP-06, HR-03, IS-04 , IT-02, LS-03, LP-00, ND-ADV-1, ND-DIT-1, NU-CHN-2, NU-HOS-2,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c r="C1195" s="129" t="str" cm="1">
        <f t="array" ref="C1195">_xlfn.TEXTJOIN(", ",TRUE,_xlfn._xlws.FILTER('5. Données salariales brutes'!$A$2:$A$1297,('5. Données salariales brutes'!$C$2:$C$1297 &gt;'5. Données salariales brutes'!E1195)*('5. Données salariales brutes'!$C$2:$C$1297 &lt;'5. Données salariales brutes'!C1195),"No matches"))</f>
        <v>AG-02, AI-02, BI-02, CH-02, CX-1, DD-08, DD-09, EC-04, ED-EDS-02, ED-EST-03 (EE 9), ED-EST-04 (EE 6),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7), ED-EST-06 Saskatchewan (EE 8), ED-EST-04 Alberta (EE 10),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GL-SMW-13, GL-VHE-14, GS-12, GS-13, HP-05, HS-PHS-10, MA-03, ND-HME-1, PC-02, PE-03, PR(S)-03, SO-FLP-03, SO-MAO-04, SO-RAD-02, SR-E (Groupe salarial 5), SR-E (Groupe salarial 6), SW-SCW-03, TI-06, TI-05 Aviation, TR-02</v>
      </c>
    </row>
    <row r="1196" spans="1:3" ht="195" x14ac:dyDescent="0.25">
      <c r="A1196" s="61" t="str">
        <f>'5. Données salariales brutes'!A1196</f>
        <v>SR-E (Groupe salarial 8)</v>
      </c>
      <c r="B1196" s="130" t="str" cm="1">
        <f t="array" ref="B1196">_xlfn.TEXTJOIN(", ", TRUE, _xlfn._xlws.FILTER('5. Données salariales brutes'!$A$2:$A$1297, ('5. Données salariales brutes'!$C$2:$C$1297 &lt; '5. Données salariales brutes'!D1196) * ('5. Données salariales brutes'!$C$2:$C$1297 &gt;= '5. Données salariales brutes'!C1196) * ('5. Données salariales brutes'!$A$2:$A$1297 &lt;&gt; '5. Données salariales brutes'!A1196),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HR-03, IS-04 , IT-02, LS-03, ND-ADV-1, NU-CHN-2, NU-CHN-3, NU-HOS-2, NU-HOS-3, PG-04, PI-06-CGC,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 WP-04</v>
      </c>
      <c r="C1196" s="129" t="str" cm="1">
        <f t="array" ref="C1196">_xlfn.TEXTJOIN(", ",TRUE,_xlfn._xlws.FILTER('5. Données salariales brutes'!$A$2:$A$1297,('5. Données salariales brutes'!$C$2:$C$1297 &gt;'5. Données salariales brutes'!E1196)*('5. Données salariales brutes'!$C$2:$C$1297 &lt;'5. Données salariales brutes'!C1196),"No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SW-SCW-03, TI-06, TI-05 Aviation, TI-05 Marine, TR-02</v>
      </c>
    </row>
    <row r="1197" spans="1:3" ht="195" x14ac:dyDescent="0.25">
      <c r="A1197" s="61" t="str">
        <f>'5. Données salariales brutes'!A1197</f>
        <v>SR-E (Groupe salarial 9)</v>
      </c>
      <c r="B1197" s="130" t="str" cm="1">
        <f t="array" ref="B1197">_xlfn.TEXTJOIN(", ", TRUE, _xlfn._xlws.FILTER('5. Données salariales brutes'!$A$2:$A$1297, ('5. Données salariales brutes'!$C$2:$C$1297 &lt; '5. Données salariales brutes'!D1197) * ('5. Données salariales brutes'!$C$2:$C$1297 &gt;= '5. Données salariales brutes'!C1197) * ('5. Données salariales brutes'!$A$2:$A$1297 &lt;&gt; '5. Données salariales brutes'!A1197), "No matches"))</f>
        <v>CT-FIN-02 , 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ND-ADV-1, ND-DIT-2, NU-CHN-2, NU-CHN-3, NU-HOS-2, NU-HOS-3, PG-04, PO-LES-TO-04, PO-TCO-04, PS-2, SG-PAT-03, SG-SRE-03, SO-FLP-04, SO-MAO-05, SR-E (Groupe salarial 10), SR-E (Groupe salarial 11), SR-E (Groupe salarial 12), SR-W (Groupe salarial 12), SW-SCW-02 Travailleurs du service social clinique, SW-CHA-03, VM-1</v>
      </c>
      <c r="C1197" s="129" t="str" cm="1">
        <f t="array" ref="C1197">_xlfn.TEXTJOIN(", ",TRUE,_xlfn._xlws.FILTER('5. Données salariales brutes'!$A$2:$A$1297,('5. Données salariales brutes'!$C$2:$C$1297 &gt;'5. Données salariales brutes'!E1197)*('5. Données salariales brutes'!$C$2:$C$1297 &lt;'5. Données salariales brutes'!C1197),"No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GL-EIM-14, GL-SMW-13, GL-SMW-14, GL-VHE-14, GS-13, HP-06, HR-03, HS-PHS-10, IS-04 , LP-00, MA-03, ND-DIT-1, ND-HME-1, OM-04, PC-02, PE-03, PI-06-CGC, PM-05 , PM-MCO-01, PR(S)-03, RO-05, SO-FLP-03, SO-MAO-04, SO-RAD-02, SO-RAD-03, SR-E (Groupe salarial 6), SR-E (Groupe salarial 7), SR-E (Groupe salarial 8), SW-SCW-03, SW-SCW-01 Travailleurs du service social clinique, TI-06, TI-05 Aviation, TI-05 Marine, WP-04</v>
      </c>
    </row>
    <row r="1198" spans="1:3" ht="180" x14ac:dyDescent="0.25">
      <c r="A1198" s="61" t="str">
        <f>'5. Données salariales brutes'!A1198</f>
        <v>SR-E (Groupe salarial 10)</v>
      </c>
      <c r="B1198" s="130" t="str" cm="1">
        <f t="array" ref="B1198">_xlfn.TEXTJOIN(", ", TRUE, _xlfn._xlws.FILTER('5. Données salariales brutes'!$A$2:$A$1297, ('5. Données salariales brutes'!$C$2:$C$1297 &lt; '5. Données salariales brutes'!D1198) * ('5. Données salariales brutes'!$C$2:$C$1297 &gt;= '5. Données salariales brutes'!C1198) * ('5. Données salariales brutes'!$A$2:$A$1297 &lt;&gt; '5. Données salariales brutes'!A1198), "No matches"))</f>
        <v>AR-03, CT-FIN-02 , CT-EAV-02 , CT-IAU-02, CX-3, DS-3, ED-EDS-03, ED-EST-04 (EE 8), ED-EST-04 (EE 9), ED-EST-05 (EE 6), ED-EST-05 (EE 7), ED-EST-06 (EE 5), ED-EST-06 (EE 6), ED-EST-06 Ontario (EE 9), ED-EST-06 Ontario (EE 10), ED-EST-06 Manitoba (EE 9), ED-EST-06 Manitoba (EE 10), ED-EST-06 Alberta (EE 10), ED-EST-05 Colombie-Britannique (EE 11), ED-EST-06 Colombie-Britannique (EE 10), ED-EST-06 Colombie-Britannique (EE 11), EG-06, EL-06, FB-4, FR-3, GT-06, HP-07, LS-03, ND-DIT-2, ND-HME-2, NU-CHN-2, NU-CHN-3, NU-HOS-2, NU-HOS-3, PE-04, PI-07-CGC, SG-PAT-03, SO-FLP-04, SO-MAO-05, SO-MAO-06, SR-E (Groupe salarial 11), SR-E (Groupe salarial 12), SW-SCW-02 Travailleurs du service social clinique, SW-CHA-03, TI-07</v>
      </c>
      <c r="C1198" s="129" t="str" cm="1">
        <f t="array" ref="C1198">_xlfn.TEXTJOIN(", ",TRUE,_xlfn._xlws.FILTER('5. Données salariales brutes'!$A$2:$A$1297,('5. Données salariales brutes'!$C$2:$C$1297 &gt;'5. Données salariales brutes'!E1198)*('5. Données salariales brutes'!$C$2:$C$1297 &lt;'5. Données salariales brutes'!C1198),"No matches"))</f>
        <v>AG-02, AI-02, AS-05, BI-02, CH-02, CX-2, DD-09, ED-EDS-02, ED-EST-04 (EE 7), ED-EST-05 (EE 5), ED-EST-06 (EE 4), ED-EST-06 Maritimes (EE 10), ED-EST-06 Québec (EE 11), ED-EST-06 Québec (EE 12), ED-EST-06 Ontario (EE 8), ED-EST-04 Manitoba (EE 10), ED-EST-05 Manitoba (EE 9), ED-EST-05 Manitoba (EE 10), ED-EST-06 Manitoba (EE 7), ED-EST-06 Manitoba (EE 8), ED-EST-05 Saskatchewan (EE 10), ED-EST-06 Saskatchewan (EE 9), ED-EST-06 Saskatchewan (EE 10),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IS-04 , IT-02, LP-00, ND-ADV-1, ND-DIT-1, ND-HME-1, OM-04, PC-02, PE-03, PG-04, PI-06-CGC, PM-05 , PM-MCO-01, PO-LES-TO-04, PO-TCO-04, PS-2, PR(S)-03, RO-05, SG-SRE-03, SO-FLP-03, SO-MAO-04, SO-RAD-03, SR-E (Groupe salarial 6), SR-E (Groupe salarial 7), SR-E (Groupe salarial 8), SR-E (Groupe salarial 9), SR-W (Groupe salarial 12), SW-SCW-03, SW-SCW-01 Travailleurs du service social clinique, TI-06, TI-05 Marine, VM-1, WP-04</v>
      </c>
    </row>
    <row r="1199" spans="1:3" ht="180" x14ac:dyDescent="0.25">
      <c r="A1199" s="61" t="str">
        <f>'5. Données salariales brutes'!A1199</f>
        <v>SR-E (Groupe salarial 11)</v>
      </c>
      <c r="B1199" s="130" t="str" cm="1">
        <f t="array" ref="B1199">_xlfn.TEXTJOIN(", ", TRUE, _xlfn._xlws.FILTER('5. Données salariales brutes'!$A$2:$A$1297, ('5. Données salariales brutes'!$C$2:$C$1297 &lt; '5. Données salariales brutes'!D1199) * ('5. Données salariales brutes'!$C$2:$C$1297 &gt;= '5. Données salariales brutes'!C1199) * ('5. Données salariales brutes'!$A$2:$A$1297 &lt;&gt; '5. Données salariales brutes'!A1199), "No matches"))</f>
        <v>AI-03, AR-03, CT-FIN-02 , CX-3, ED-EDS-03, ED-EST-04 (EE 9), ED-EST-04 (EE 10), ED-EST-05 (EE 7), ED-EST-06 (EE 6), ED-EST-06 Ontario (EE 10), ED-EST-06 Manitoba (EE 9), ED-EST-06 Manitoba (EE 10), ED-EST-05 Colombie-Britannique (EE 11), ED-EST-06 Colombie-Britannique (EE 10), ED-EST-06 Colombie-Britannique (EE 11), EG-06, EL-06, FB-4, FR-3, HP-07, MT-03, ND-DIT-2, ND-HME-2, NU-CHN-3, NU-HOS-3, OP-1, PE-04, PI-07-CGC, PR(S)-04, SO-MAO-06, SR-E (Groupe salarial 12), SW-SCW-03 Travailleurs du service social clinique, SW-CHA-03, TI-07, TI-06 Sécurité ferroviaire, TR-03, UT-2</v>
      </c>
      <c r="C1199" s="129" t="str" cm="1">
        <f t="array" ref="C1199">_xlfn.TEXTJOIN(", ",TRUE,_xlfn._xlws.FILTER('5. Données salariales brutes'!$A$2:$A$1297,('5. Données salariales brutes'!$C$2:$C$1297 &gt;'5. Données salariales brutes'!E1199)*('5. Données salariales brutes'!$C$2:$C$1297 &lt;'5. Données salariales brutes'!C1199),"No matches"))</f>
        <v>AS-05, CT-EAV-02 , CT-IAU-02, CX-2, DS-3, ED-EDS-02, ED-EST-04 (EE 7), ED-EST-04 (EE 8), ED-EST-05 (EE 5), ED-EST-05 (EE 6), ED-EST-06 (EE 4), ED-EST-06 (EE 5),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SO-MAO-05, SO-RAD-03, SR-E (Groupe salarial 7), SR-E (Groupe salarial 8), SR-E (Groupe salarial 9), SR-E (Groupe salarial 10), SR-W (Groupe salarial 12), SW-SCW-03, SW-SCW-01 Travailleurs du service social clinique, SW-SCW-02 Travailleurs du service social clinique, TI-05 Marine, VM-1, WP-04</v>
      </c>
    </row>
    <row r="1200" spans="1:3" ht="165" x14ac:dyDescent="0.25">
      <c r="A1200" s="61" t="str">
        <f>'5. Données salariales brutes'!A1200</f>
        <v>SR-E (Groupe salarial 12)</v>
      </c>
      <c r="B1200" s="130" t="str" cm="1">
        <f t="array" ref="B1200">_xlfn.TEXTJOIN(", ", TRUE, _xlfn._xlws.FILTER('5. Données salariales brutes'!$A$2:$A$1297, ('5. Données salariales brutes'!$C$2:$C$1297 &lt; '5. Données salariales brutes'!D1200) * ('5. Données salariales brutes'!$C$2:$C$1297 &gt;= '5. Données salariales brutes'!C1200) * ('5. Données salariales brutes'!$A$2:$A$1297 &lt;&gt; '5. Données salariales brutes'!A1200), "No matches"))</f>
        <v>AI-03, AR-03, CT-FIN-02 , CX-3, EC-05, ED-EST-04 (EE 9), ED-EST-04 (EE 10), ED-EST-05 (EE 7), ED-EST-05 (EE 8), ED-EST-06 (EE 6), ED-EST-06 Ontario (EE 10), ED-EST-06 Manitoba (EE 10), ED-EST-06 Colombie-Britannique (EE 11), EG-06, EL-06, FO-02, FR-3, HP-07, MT-03, ND-DIT-2, ND-HME-2, NU-CHN-4, NU-HOS-4, OP-1, PE-04, PI-07-CGC, PR(S)-04, RO-06, SO-FLP-05, SO-MAO-06, SW-SCW-03 Travailleurs du service social clinique, TI-07, TI-06 Sécurité ferroviaire, TR-03, UT-2</v>
      </c>
      <c r="C1200" s="129" t="str" cm="1">
        <f t="array" ref="C1200">_xlfn.TEXTJOIN(", ",TRUE,_xlfn._xlws.FILTER('5. Données salariales brutes'!$A$2:$A$1297,('5. Données salariales brutes'!$C$2:$C$1297 &gt;'5. Données salariales brutes'!E1200)*('5. Données salariales brutes'!$C$2:$C$1297 &lt;'5. Données salariales brutes'!C1200),"No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HP-06, HR-03, IS-04 , IT-02, LS-03, LP-00, ND-ADV-1, NU-CHN-2, NU-CHN-3, NU-HOS-2, NU-HOS-3, OM-04, PG-04, PI-06-CGC, PM-05 , PM-MCO-01, PO-LES-TO-04, PO-TCO-04, PS-2, RO-05, SG-PAT-03, SG-SRE-03, SO-FLP-04, SO-MAO-05, SO-RAD-03, SR-E (Groupe salarial 8), SR-E (Groupe salarial 9), SR-E (Groupe salarial 10), SR-E (Groupe salarial 11), SR-W (Groupe salarial 12), SW-SCW-01 Travailleurs du service social clinique, SW-SCW-02 Travailleurs du service social clinique, SW-CHA-03, TI-05 Marine, VM-1, WP-04</v>
      </c>
    </row>
    <row r="1201" spans="1:3" ht="255" x14ac:dyDescent="0.25">
      <c r="A1201" s="61" t="str">
        <f>'5. Données salariales brutes'!A1201</f>
        <v>SR-E (APA)</v>
      </c>
      <c r="B1201" s="130" t="str" cm="1">
        <f t="array" ref="B1201">_xlfn.TEXTJOIN(", ", TRUE, _xlfn._xlws.FILTER('5. Données salariales brutes'!$A$2:$A$1297, ('5. Données salariales brutes'!$C$2:$C$1297 &lt; '5. Données salariales brutes'!D1201) * ('5. Données salariales brutes'!$C$2:$C$1297 &gt;= '5. Données salariales brutes'!C1201) * ('5. Données salariales brutes'!$A$2:$A$1297 &lt;&gt; '5. Données salariales brutes'!A1201), "No matches"))</f>
        <v>AI-01, AR-02, CO-01, CT-EAV-01 , CT-IAU-01 , DA-CON-8, DA-PRO-7, DD-07,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(APB), SR-W (Groupe salarial 7), SR-W (Groupe salarial 8), SW-SCW-02, TI-05, UT-1, WP-03</v>
      </c>
      <c r="C1201" s="129" t="str" cm="1">
        <f t="array" ref="C1201">_xlfn.TEXTJOIN(", ",TRUE,_xlfn._xlws.FILTER('5. Données salariales brutes'!$A$2:$A$1297,('5. Données salariales brutes'!$C$2:$C$1297 &gt;'5. Données salariales brutes'!E1201)*('5. Données salariales brutes'!$C$2:$C$1297 &lt;'5. Données salariales brutes'!C1201),"No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SR-W (Groupe salarial 6), SW-SCW-01</v>
      </c>
    </row>
    <row r="1202" spans="1:3" ht="255" x14ac:dyDescent="0.25">
      <c r="A1202" s="61" t="str">
        <f>'5. Données salariales brutes'!A1202</f>
        <v>SR-E (APB)</v>
      </c>
      <c r="B1202" s="130" t="str" cm="1">
        <f t="array" ref="B1202">_xlfn.TEXTJOIN(", ", TRUE, _xlfn._xlws.FILTER('5. Données salariales brutes'!$A$2:$A$1297, ('5. Données salariales brutes'!$C$2:$C$1297 &lt; '5. Données salariales brutes'!D1202) * ('5. Données salariales brutes'!$C$2:$C$1297 &gt;= '5. Données salariales brutes'!C1202) * ('5. Données salariales brutes'!$A$2:$A$1297 &lt;&gt; '5. Données salariales brutes'!A1202), "No matches"))</f>
        <v>AI-01, AR-02, CO-01, CT-EAV-01 , CT-IAU-01 , DA-CON-8, DA-PRO-7, DD-07, ED-EDS-01, ED-EST-02 (EE 9), ED-EST-03 (EE 6),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ED-LAT-02 (EE 12), ED-LAT-02 (EE 13), ED-LAT-03 (EE 11), ED-LAT-03 (EE 12), ED-LAT-04 (EE 9), ED-LAT-04 (EE 10), EG-04, EL-04, EN-SUR-01, FB-2, GL-AIM-14, GL-COI-12, GL-COI-13, GL-EIM-11, GL-EIM-12, GL-MAM-13, GL-MAM-14, GL-MAN-13, GL-MAN-14, GL-MOC-14, GL-PCF-11, GL-PCF-12, GL-PIP-12, GL-PIP-13, GL-PRW-13, GL-PRW-14, GL-SMW-10, GL-SMW-11, GL-VHE-11, GL-VHE-12, GL-WOW-13, GL-WOW-14, GS-10, HP-04, HR-02, HS-HDO-09, IT-01, LS-01, LS-02, OM-03, PE-02, PG-03, PR(S)-02, SC-7 (utilisation de matériel et métier spécialisés), SE-RES-1, SG-PAT-02, SG-SRE-02, SO-MAO-02, SO-RAD-01, SR-E (APA), SR-W (Groupe salarial 7), SR-W (Groupe salarial 8), SW-SCW-02, TI-05, UT-1, WP-03</v>
      </c>
      <c r="C1202" s="129" t="str" cm="1">
        <f t="array" ref="C1202">_xlfn.TEXTJOIN(", ",TRUE,_xlfn._xlws.FILTER('5. Données salariales brutes'!$A$2:$A$1297,('5. Données salariales brutes'!$C$2:$C$1297 &gt;'5. Données salariales brutes'!E1202)*('5. Données salariales brutes'!$C$2:$C$1297 &lt;'5. Données salariales brutes'!C1202),"No matches"))</f>
        <v>AG-01, AS-04, BI-01, CH-01, CR-07, DA-CON-7, DD-06, DS-2,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SR-W (Groupe salarial 6), SW-SCW-01</v>
      </c>
    </row>
    <row r="1203" spans="1:3" x14ac:dyDescent="0.25">
      <c r="A1203" s="61" t="str">
        <f>'5. Données salariales brutes'!A1203</f>
        <v>SR-W (Groupe salarial 0)</v>
      </c>
      <c r="B1203" s="130" t="str" cm="1">
        <f t="array" ref="B1203">_xlfn.TEXTJOIN(", ", TRUE, _xlfn._xlws.FILTER('5. Données salariales brutes'!$A$2:$A$1297, ('5. Données salariales brutes'!$C$2:$C$1297 &lt; '5. Données salariales brutes'!D1203) * ('5. Données salariales brutes'!$C$2:$C$1297 &gt;= '5. Données salariales brutes'!C1203) * ('5. Données salariales brutes'!$A$2:$A$1297 &lt;&gt; '5. Données salariales brutes'!A1203), "No matches"))</f>
        <v>No matches</v>
      </c>
      <c r="C1203" s="129" t="str" cm="1">
        <f t="array" ref="C1203">_xlfn.TEXTJOIN(", ",TRUE,_xlfn._xlws.FILTER('5. Données salariales brutes'!$A$2:$A$1297,('5. Données salariales brutes'!$C$2:$C$1297 &gt;'5. Données salariales brutes'!E1203)*('5. Données salariales brutes'!$C$2:$C$1297 &lt;'5. Données salariales brutes'!C1203),"No matches"))</f>
        <v>No matches</v>
      </c>
    </row>
    <row r="1204" spans="1:3" ht="195" x14ac:dyDescent="0.25">
      <c r="A1204" s="61" t="str">
        <f>'5. Données salariales brutes'!A1204</f>
        <v>SR-W (Groupe salarial 1)</v>
      </c>
      <c r="B1204" s="130" t="str" cm="1">
        <f t="array" ref="B1204">_xlfn.TEXTJOIN(", ", TRUE, _xlfn._xlws.FILTER('5. Données salariales brutes'!$A$2:$A$1297, ('5. Données salariales brutes'!$C$2:$C$1297 &lt; '5. Données salariales brutes'!D1204) * ('5. Données salariales brutes'!$C$2:$C$1297 &gt;= '5. Données salariales brutes'!C1204) * ('5. Données salariales brutes'!$A$2:$A$1297 &lt;&gt; '5. Données salariales brutes'!A1204), "No matches"))</f>
        <v>CR-04, DA-PRO-4, ED-EST-01 (EE 2), ED-EST-02 (EE 1) , ED-EST-02 Maritimes (EE 8), ED-EST-03 Maritimes (EE 5), ED-EST-03 Maritimes (EE 6), ED-EST-04 Maritimes (EE 2), ED-EST-01 Québec (EE 6), ED-EST-01 Québec (EE 7), ED-EST-02 Québec (EE 6), ED-EST-03 Québec (EE 4), ED-EST-04 Québec (EE 3), ED-EST-05 Québec (EE 1), ED-EST-01 Ontario (EE 8), ED-EST-02 Ontario (EE 4), ED-EST-03 Ontario (EE 3), ED-EST-02 Manitoba (EE 6), ED-EST-02 Manitoba (EE 7), ED-EST-03 Manitoba (EE 3), ED-EST-03 Manitoba (EE 4), ED-EST-02 Saskatchewan (EE 6), ED-EST-03 Saskatchewan (EE 4), ED-EST-01 Alberta (EE 8), ED-EST-02 Alberta (EE 5), ED-EST-03 Alberta (EE 3), ED-EST-01 Colombie-Britannique (EE 6), ED-EST-02 Colombie-Britannique (EE 4), ED-EST-03 Colombie-Britannique (EE 2), ED-LAT-01 (EE 4), ED-LAT-01 (EE 5), ED-LAT-02 (EE 2), ED-LAT-03 (EE 1), EL-01, EU-PEI-1, GL-AMW-4, GL-AMW-5, GL-ELE -6, GL-ELE -7, GL-MAN-3, GL-MAN-4, GL-MDO-5, GL-MOC-3, GL-MOC-4, GS-04, HS-PHS-03, LI-5, OE-MEO-5, PY-04, SR-W (Groupe salarial 9) APC-5, SR-W (Groupe salarial 9) APD-6, ST-COR-1, ST-SCY-3, TI-01</v>
      </c>
      <c r="C1204" s="129" t="str" cm="1">
        <f t="array" ref="C1204">_xlfn.TEXTJOIN(", ",TRUE,_xlfn._xlws.FILTER('5. Données salariales brutes'!$A$2:$A$1297,('5. Données salariales brutes'!$C$2:$C$1297 &gt;'5. Données salariales brutes'!E1204)*('5. Données salariales brutes'!$C$2:$C$1297 &lt;'5. Données salariales brutes'!C1204),"No matches"))</f>
        <v>CM-05, DA-PRO-3, DD-02, ED-EST-01 (EE 1), ED-EST-01 Maritimes (EE 8), ED-EST-02 Maritimes (EE 6), ED-EST-02 Maritimes (EE 7), ED-EST-03 Maritimes (EE 4), ED-EST-04 Maritimes (EE 1), ED-EST-01 Québec (EE 5), ED-EST-02 Québec (EE 4), ED-EST-02 Québec (EE 5), ED-EST-03 Québec (EE 3), ED-EST-04 Québec (EE 2), ED-EST-01 Ontario (EE 6), ED-EST-01 Ontario (EE 7), ED-EST-02 Ontario (EE 2), ED-EST-02 Ontario (EE 3), ED-EST-03 Ontario (EE 1), ED-EST-03 Ontario (EE 2), ED-EST-01 Manitoba (EE 7), ED-EST-01 Manitoba (EE 8), ED-EST-02 Manitoba (EE 4), ED-EST-02 Manitoba (EE 5), ED-EST-03 Manitoba (EE 1), ED-EST-03 Manitoba (EE 2), ED-EST-01 Saskatchewan (EE 8), ED-EST-02 Saskatchewan (EE 4), ED-EST-02 Saskatchewan (EE 5), ED-EST-03 Saskatchewan (EE 2), ED-EST-03 Saskatchewan (EE 3), ED-EST-01 Alberta (EE 7), ED-EST-02 Alberta (EE 4), ED-EST-03 Alberta (EE 1), ED-EST-03 Alberta (EE 2), ED-EST-01 Colombie-Britannique (EE 4), ED-EST-01 Colombie-Britannique (EE 5), ED-EST-02 Colombie-Britannique (EE 3), ED-EST-03 Colombie-Britannique (EE 1), ED-LAT-01 (EE 3), ED-LAT-02 (EE 1), GL-AMW-00, GL-AMW-2, GL-AMW-3, GL-ELE -4, GL-ELE -5, GL-MAN-1, GL-MAN-2, GL-MDO-3, GL-MDO-4, GL-MOC-2, GS-03, GT-01, HS-HDO-02, HS-PHS-02, LI-4, PY-03, SR-W (Groupe salarial 9) APC-4, SR-W (Groupe salarial 9) APD-5, ST-OCE-3, ST-SCY-2</v>
      </c>
    </row>
    <row r="1205" spans="1:3" ht="285" x14ac:dyDescent="0.25">
      <c r="A1205" s="61" t="str">
        <f>'5. Données salariales brutes'!A1205</f>
        <v>SR-W (Groupe salarial 2)</v>
      </c>
      <c r="B1205" s="130" t="str" cm="1">
        <f t="array" ref="B1205">_xlfn.TEXTJOIN(", ", TRUE, _xlfn._xlws.FILTER('5. Données salariales brutes'!$A$2:$A$1297, ('5. Données salariales brutes'!$C$2:$C$1297 &lt; '5. Données salariales brutes'!D1205) * ('5. Données salariales brutes'!$C$2:$C$1297 &gt;= '5. Données salariales brutes'!C1205) * ('5. Données salariales brutes'!$A$2:$A$1297 &lt;&gt; '5. Données salariales brutes'!A1205), "No matches"))</f>
        <v>AR-01, AS-02, DA-CON-5, DA-PRO-5, DD-04, EC-01, ED-EST-01 (EE 5),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3), ED-EST-05 Alberta (EE 2), ED-EST-06 Alberta (EE 1), ED-EST-02 Colombie-Britannique (EE 8), ED-EST-03 Colombie-Britannique (EE 4), ED-EST-03 Colombie-Britannique (EE 5), ED-EST-04 Colombie-Britannique (EE 3), ED-EST-05 Colombie-Britannique (EE 2), ED-LAT-01 (EE 9), ED-LAT-02 (EE 5), ED-LAT-02 (EE 6), ED-LAT-03 (EE 4), ED-LAT-03 (EE 5), ED-LAT-04 (EE 2), ED-LAT-04 (EE 3), GL-AMW-8, GL-AMW-9, GL-ELE -10, GL-ELE -11, GL-GHW-6, GL-INM-9, GL-INM-10, GL-MAM-00, GL-MAM-7, GL-MAN-7, GL-MAN-8, GL-MDO-8, GL-MDO-9, GL-MOC-8, GL-MST-10, GL-MST-11, GL-PCF-6, GL-PIP-00, GL-PRW-7, GL-PRW-8, GL-WOW-00, GS-06, HP-02, HS-HDO-05, HS-PHS-05, IS-02 , LI-7, MT-01, PI-02-CGC, PM-02 , PY-06, RO-01, SC-4 (service du pont et service de la chambre des machines), SC-5 (service du pont et service de la chambre des machines), SC-STD-4, SC-STD-5, SR-W (Groupe salarial 3), SR-W (Groupe salarial 9) APD-8, TI-03, TR-01</v>
      </c>
      <c r="C1205" s="129" t="str" cm="1">
        <f t="array" ref="C1205">_xlfn.TEXTJOIN(", ",TRUE,_xlfn._xlws.FILTER('5. Données salariales brutes'!$A$2:$A$1297,('5. Données salariales brutes'!$C$2:$C$1297 &gt;'5. Données salariales brutes'!E1205)*('5. Données salariales brutes'!$C$2:$C$1297 &lt;'5. Données salariales brutes'!C1205),"No matches"))</f>
        <v>AS-01, CM-06, CR-05, DA-CON-4, ED-EST-01 (EE 3), ED-EST-01 (EE 4), ED-EST-02 (EE 2) , ED-EST-02 (EE 3) , ED-EST-03 (EE 1), ED-EST-03 Maritimes (EE 7), ED-EST-03 Maritimes (EE 8), ED-EST-04 Maritimes (EE 4), ED-EST-05 Maritimes (EE 2), ED-EST-06 Maritimes (EE 1), ED-EST-01 Québec (EE 8), ED-EST-02 Québec (EE 8), ED-EST-03 Québec (EE 6), ED-EST-04 Québec (EE 5), ED-EST-05 Québec (EE 3), ED-EST-06 Québec (EE 1),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ED-EST-04 Alberta (EE 2), ED-EST-05 Alberta (EE 1), ED-EST-01 Colombie-Britannique (EE 8), ED-EST-02 Colombie-Britannique (EE 6), ED-EST-02 Colombie-Britannique (EE 7), ED-EST-03 Colombie-Britannique (EE 3), ED-EST-04 Colombie-Britannique (EE 2), ED-EST-05 Colombie-Britannique (EE 1), ED-LAT-01 (EE 7), ED-LAT-01 (EE 8), ED-LAT-02 (EE 4), ED-LAT-03 (EE 2), ED-LAT-03 (EE 3), ED-LAT-04 (EE 1), EG-01, GL-AIM-00, GL-AMW-7, GL-ELE -8, GL-ELE -9, GL-GHW-4, GL-GHW-5, GL-INM-00, GL-MAM-5, GL-MAM-6, GL-MAN-5, GL-MAN-6, GL-MDO-7, GL-MOC-6, GL-MOC-7, GL-MST-00, GL-MST-9, GL-PCF-00, GL-PRW-5, GL-PRW-6,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row>
    <row r="1206" spans="1:3" ht="285" x14ac:dyDescent="0.25">
      <c r="A1206" s="61" t="str">
        <f>'5. Données salariales brutes'!A1206</f>
        <v>SR-W (Groupe salarial 3)</v>
      </c>
      <c r="B1206" s="130" t="str" cm="1">
        <f t="array" ref="B1206">_xlfn.TEXTJOIN(", ", TRUE, _xlfn._xlws.FILTER('5. Données salariales brutes'!$A$2:$A$1297, ('5. Données salariales brutes'!$C$2:$C$1297 &lt; '5. Données salariales brutes'!D1206) * ('5. Données salariales brutes'!$C$2:$C$1297 &gt;= '5. Données salariales brutes'!C1206) * ('5. Données salariales brutes'!$A$2:$A$1297 &lt;&gt; '5. Données salariales brutes'!A1206), "No matches"))</f>
        <v>AR-01, AS-02, CM-07, CO-DEV/PER, DA-CON-5, DA-CON-6, EC-01, ED-EST-01 (EE 5), ED-EST-02 (EE 4), ED-EST-02 (EE 5) , ED-EST-03 (EE 2), ED-EST-04 Maritimes (EE 6), ED-EST-05 Maritimes (EE 3), ED-EST-05 Maritimes (EE 4), ED-EST-06 Maritimes (EE 2), ED-EST-01 Québec (EE 10), ED-EST-02 Québec (EE 10), ED-EST-03 Québec (EE 8), ED-EST-03 Québec (EE 9),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ED-EST-03 Saskatchewan (EE 9), ED-EST-04 Saskatchewan (EE 3), ED-EST-05 Saskatchewan (EE 1), ED-EST-05 Saskatchewan (EE 2), ED-EST-02 Alberta (EE 9), ED-EST-03 Alberta (EE 6), ED-EST-03 Alberta (EE 7), ED-EST-04 Alberta (EE 3), ED-EST-05 Alberta (EE 2), ED-EST-06 Alberta (EE 1), ED-EST-02 Colombie-Britannique (EE 9), ED-EST-03 Colombie-Britannique (EE 5), ED-EST-04 Colombie-Britannique (EE 4), ED-EST-05 Colombie-Britannique (EE 2), ED-EST-06 Colombie-Britannique (EE 1), ED-LAT-01 (EE 9), ED-LAT-01 (EE 10), ED-LAT-02 (EE 6), ED-LAT-02 (EE 7), ED-LAT-03 (EE 5), ED-LAT-04 (EE 3), ED-LAT-04 (EE 4), EG-02, EL-02, EN-ENG-01, GL-AIM-9, GL-AMW-9, GL-AMW-10, GL-ELE -11, GL-ELE -12, GL-GHW-6, GL-GHW-7, GL-INM-10, GL-MAM-8, GL-MAN-8, GL-MDO-9, GL-MDO-10, GL-MOC-8, GL-MOC-9, GL-MST-11, GL-MST-12, GL-PCF-6, GL-PCF-7, GL-PIP-00, GL-PRW-8, GL-VHE-00, GS-07, GT-03, HP-02, HS-HDO-05, HS-HDO-06, HS-PHS-05, IS-02 , LI-7, MT-01, PI-02-CGC, PM-02 , PY-06, SC-5 (service du pont et service de la chambre des machines), SC-6 (service du pont et service de la chambre des machines), SC-STD-5, SC-STD-6, SC-4 (utilisation de matériel et métier spécialisés), SG-SRE-01, SR-W (Groupe salarial 9) APC-7, SR-W (Groupe salarial 9) APD-9, TI-03, TR-01</v>
      </c>
      <c r="C1206" s="129" t="str" cm="1">
        <f t="array" ref="C1206">_xlfn.TEXTJOIN(", ",TRUE,_xlfn._xlws.FILTER('5. Données salariales brutes'!$A$2:$A$1297,('5. Données salariales brutes'!$C$2:$C$1297 &gt;'5. Données salariales brutes'!E1206)*('5. Données salariales brutes'!$C$2:$C$1297 &lt;'5. Données salariales brutes'!C1206),"No matches"))</f>
        <v>AS-01, CM-06, DA-CON-4,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ED-EST-02 Colombie-Britannique (EE 8), ED-EST-03 Colombie-Britannique (EE 4), ED-EST-04 Colombie-Britannique (EE 2), ED-EST-04 Colombie-Britannique (EE 3), ED-EST-05 Colombie-Britannique (EE 1), ED-LAT-01 (EE 8), ED-LAT-02 (EE 4), ED-LAT-02 (EE 5), ED-LAT-03 (EE 3), ED-LAT-03 (EE 4), ED-LAT-04 (EE 1), ED-LAT-04 (EE 2), GL-AIM-00, GL-AMW-7, GL-AMW-8, GL-ELE -9, GL-ELE -10, GL-GHW-5, GL-INM-00, GL-INM-9, GL-MAM-00, GL-MAM-6, GL-MAM-7, GL-MAN-6, GL-MAN-7, GL-MDO-8, GL-MOC-7, GL-MST-00, GL-MST-9, GL-MST-10, GL-PCF-00, GL-PRW-6, GL-PRW-7, GL-WOW-00, GS-05, GS-06, IS-01 , LI-6, MA-01, PG-01, PI-01-CGC, PM-01 , RO-01, SC-3 (service du pont et service de la chambre des machines), SC-4 (service du pont et service de la chambre des machines), SC-STD-3, SC-STD-4, SC-3 (utilisation de matériel et métier spécialisés), SR-W (Groupe salarial 2), SR-W (Groupe salarial 9) APC-6, SR-W (Groupe salarial 9) APD-8</v>
      </c>
    </row>
    <row r="1207" spans="1:3" ht="300" x14ac:dyDescent="0.25">
      <c r="A1207" s="61" t="str">
        <f>'5. Données salariales brutes'!A1207</f>
        <v>SR-W (Groupe salarial 4)</v>
      </c>
      <c r="B1207" s="130" t="str" cm="1">
        <f t="array" ref="B1207">_xlfn.TEXTJOIN(", ", TRUE, _xlfn._xlws.FILTER('5. Données salariales brutes'!$A$2:$A$1297, ('5. Données salariales brutes'!$C$2:$C$1297 &lt; '5. Données salariales brutes'!D1207) * ('5. Données salariales brutes'!$C$2:$C$1297 &gt;= '5. Données salariales brutes'!C1207) * ('5. Données salariales brutes'!$A$2:$A$1297 &lt;&gt; '5. Données salariales brutes'!A1207), "No matches"))</f>
        <v>AG-01, BI-01, CH-01, CR-07, DA-CON-7, DD-06, ED-EST-01 (EE 8), ED-EST-02 (EE 7) , ED-EST-02 (EE 8), ED-EST-03 (EE 5), ED-EST-04 (EE 2), ED-EST-04 (EE 3), ED-EST-05 (EE 1), ED-EST-04 Maritimes (EE 9), ED-EST-05 Maritimes (EE 6), ED-EST-06 Maritimes (EE 5), ED-EST-03 Québec (EE 11), ED-EST-04 Québec (EE 10), ED-EST-04 Québec (EE 11), ED-EST-05 Québec (EE 8), ED-EST-05 Québec (EE 9), ED-EST-06 Québec (EE 6), ED-EST-03 Ontario (EE 9), ED-EST-03 Ontario (EE 10), ED-EST-04 Ontario (EE 6), ED-EST-04 Ontario (EE 7), ED-EST-05 Ontario (EE 6), ED-EST-06 Ontario (EE 3), ED-EST-06 Ontario (EE 4), ED-EST-04 Manitoba (EE 5), ED-EST-05 Manitoba (EE 3), ED-EST-05 Manitoba (EE 4), ED-EST-06 Manitoba (EE 2), ED-EST-06 Manitoba (EE 3), ED-EST-04 Saskatchewan (EE 6), ED-EST-05 Saskatchewan (EE 4), ED-EST-05 Saskatchewan (EE 5), ED-EST-06 Saskatchewan (EE 3), ED-EST-06 Saskatchewan (EE 4), ED-EST-03 Alberta (EE 9),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8), ED-LAT-03 (EE 9), ED-LAT-04 (EE 7), EG-03, EL-03, EU-LAI-1, FB-1, GL-AIM-12, GL-AIM-13, GL-AMW-12, GL-AMW-13, GL-COI-10, GL-EIM-10, GL-GHW-10, GL-GHW-11, GL-GHW-12, GL-INM-13, GL-INM-14, GL-MAM-11, GL-MAM-12, GL-MAN-11, GL-MAN-12, GL-MDO-13, GL-MOC-12, GL-MOC-13, GL-PCF-9, GL-PCF-10, GL-PIP-10, GL-PRW-11, GL-PRW-12, GL-SMW-8, GL-SMW-9, GL-VHE-9, GL-VHE-10, GL-WOW-11, GL-WOW-12, GS-09, GT-04, HS-HDO-08, LI-9, MA-02, PC-01, PI-04-CGC, PS-1, SC-5 (utilisation de matériel et métier spécialisés), SC-6 (utilisation de matériel et métier spécialisés), SO-MAO-01, SR-E (Groupe salarial 3 MDO-4), SR-W (Groupe salarial 5), SR-W (Groupe salarial 6), SW-SCW-01, SW-CHA-01</v>
      </c>
      <c r="C1207" s="129" t="str" cm="1">
        <f t="array" ref="C1207">_xlfn.TEXTJOIN(", ",TRUE,_xlfn._xlws.FILTER('5. Données salariales brutes'!$A$2:$A$1297,('5. Données salariales brutes'!$C$2:$C$1297 &gt;'5. Données salariales brutes'!E1207)*('5. Données salariales brutes'!$C$2:$C$1297 &lt;'5. Données salariales brutes'!C1207),"No matches"))</f>
        <v>AS-03, DA-PRO-6, DD-05, DS-1, EC-02, ED-EST-01 (EE 7) , ED-EST-02 (EE 6) , ED-EST-03 (EE 3), ED-EST-03 (EE 4), ED-EST-04 (EE 1), ED-EST-04 Maritimes (EE 7), ED-EST-04 Maritimes (EE 8), ED-EST-05 Maritimes (EE 5), ED-EST-06 Maritimes (EE 4), ED-EST-02 Québec (EE 11), ED-EST-03 Québec (EE 10), ED-EST-04 Québec (EE 9), ED-EST-05 Québec (EE 7), ED-EST-06 Québec (EE 4), ED-EST-06 Québec (EE 5), ED-EST-02 Ontario (EE 9), ED-EST-03 Ontario (EE 8), ED-EST-04 Ontario (EE 5), ED-EST-05 Ontario (EE 4), ED-EST-05 Ontario (EE 5), ED-EST-06 Ontario (EE 2), ED-EST-04 Manitoba (EE 3), ED-EST-04 Manitoba (EE 4), ED-EST-05 Manitoba (EE 2), ED-EST-06 Manitoba (EE 1), ED-EST-04 Saskatchewan (EE 4), ED-EST-04 Saskatchewan (EE 5), ED-EST-05 Saskatchewan (EE 3), ED-EST-06 Saskatchewan (EE 2), ED-EST-03 Alberta (EE 8), ED-EST-04 Alberta (EE 4),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11), ED-LAT-01 (EE 12), ED-LAT-02 (EE 8), ED-LAT-02 (EE 9), ED-LAT-03 (EE 7), ED-LAT-04 (EE 5), ED-LAT-04 (EE 6), FR - Recruitment, GL-AIM-10, GL-AIM-11, GL-AMW-11, GL-COI-00, GL-COI-9, GL-EIM-00, GL-EIM-9, GL-ELE -13, GL-ELE -14, GL-GHW-8, GL-INM-11, GL-INM-12, GL-MAM-9, GL-MAM-10, GL-MAN-9, GL-MAN-10, GL-MDO-11, GL-MDO-12, GL-MOC-10, GL-MOC-11, GL-MST-13, GL-MST-14, GL-PCF-8, GL-PIP-9, GL-PRW-9, GL-PRW-10, GL-SMW-00, GL-VHE-8, GL-WOW-10, GS-08, HP-03, HR-01, HS-HDO-07, HS-PHS-06, HS-PHS-07, LI-8, OM-02, PE-01, PG-02, PI-03-CGC, PM-03 , PO-IMA-01, PO-LES-TO-01, PO-LES-IM-01, PO-TCO-01, PR(S)-01, PY-07, SC-7 (service du pont et service de la chambre des machines), SC-STD-7, SG-PAT-01, SO-MAO-TO, SR-E (Groupe salarial 1), SR-E (Groupe salarial 2 ELE-2), SR-W (Groupe salarial 9) APC-8, SR-W (Groupe salarial 9) APD-10, ST-COR-2, TI-04, WP-02</v>
      </c>
    </row>
    <row r="1208" spans="1:3" ht="315" x14ac:dyDescent="0.25">
      <c r="A1208" s="61" t="str">
        <f>'5. Données salariales brutes'!A1208</f>
        <v>SR-W (Groupe salarial 5)</v>
      </c>
      <c r="B1208" s="130" t="str" cm="1">
        <f t="array" ref="B1208">_xlfn.TEXTJOIN(", ", TRUE, _xlfn._xlws.FILTER('5. Données salariales brutes'!$A$2:$A$1297, ('5. Données salariales brutes'!$C$2:$C$1297 &lt; '5. Données salariales brutes'!D1208) * ('5. Données salariales brutes'!$C$2:$C$1297 &gt;= '5. Données salariales brutes'!C1208) * ('5. Données salariales brutes'!$A$2:$A$1297 &lt;&gt; '5. Données salariales brutes'!A1208), "No matches"))</f>
        <v>AG-01, AS-04, BI-01, CH-01, CR-07, DA-CON-7, DD-06, ED-EST-01 (EE 8), ED-EST-02 (EE 7) , ED-EST-02 (EE 8), ED-EST-03 (EE 5), ED-EST-04 (EE 2), ED-EST-04 (EE 3), ED-EST-05 (EE 1), ED-EST-04 Maritimes (EE 9), ED-EST-05 Maritimes (EE 6), ED-EST-05 Maritimes (EE 7), ED-EST-06 Maritimes (EE 5), ED-EST-04 Québec (EE 10), ED-EST-04 Québec (EE 11), ED-EST-05 Québec (EE 8), ED-EST-05 Québec (EE 9), ED-EST-06 Québec (EE 6), ED-EST-06 Québec (EE 7), ED-EST-03 Ontario (EE 10), ED-EST-04 Ontario (EE 7), ED-EST-05 Ontario (EE 6), ED-EST-06 Ontario (EE 4), ED-EST-04 Manitoba (EE 5), ED-EST-05 Manitoba (EE 4), ED-EST-06 Manitoba (EE 2), ED-EST-06 Manitoba (EE 3), ED-EST-04 Saskatchewan (EE 6), ED-EST-04 Saskatchewan (EE 7), ED-EST-05 Saskatchewan (EE 4), ED-EST-05 Saskatchewan (EE 5), ED-EST-06 Saskatchewan (EE 3), ED-EST-06 Saskatchewan (EE 4), ED-EST-04 Alberta (EE 6), ED-EST-05 Alberta (EE 5), ED-EST-06 Alberta (EE 4), ED-EST-03 Colombie-Britannique (EE 8), ED-EST-04 Colombie-Britannique (EE 6), ED-EST-04 Colombie-Britannique (EE 7), ED-EST-05 Colombie-Britannique (EE 5), ED-EST-06 Colombie-Britannique (EE 3), ED-EST-06 Colombie-Britannique (EE 4), ED-LAT-02 (EE 10), ED-LAT-02 (EE 11), ED-LAT-03 (EE 9), ED-LAT-03 (EE 10), ED-LAT-04 (EE 7), ED-LAT-04 (EE 8), EL-03, FB-1, GL-AIM-12, GL-AIM-13, GL-AMW-13, GL-COI-10, GL-COI-11, GL-EIM-10, GL-GHW-12, GL-INM-13, GL-INM-14, GL-MAM-11, GL-MAM-12, GL-MAN-11, GL-MAN-12, GL-MDO-13, GL-MDO-14, GL-MOC-12, GL-MOC-13, GL-PCF-10, GL-PIP-10, GL-PIP-11, GL-PRW-11, GL-PRW-12, GL-SMW-8, GL-SMW-9, GL-VHE-9, GL-VHE-10, GL-WOW-11, GL-WOW-12, GS-09, GT-04, HS-HDO-08, HS-PHS-08, IS-03 , LI-9, MA-02, PC-01, PI-04-CGC, PM-04 , PS-1, SC-6 (utilisation de matériel et métier spécialisés), SO-FLP-01, SO-MAO-01, SR-E (Groupe salarial 3 MDO-4), SR-W (Groupe salarial 6), SW-SCW-01, SW-CHA-01</v>
      </c>
      <c r="C1208" s="129" t="str" cm="1">
        <f t="array" ref="C1208">_xlfn.TEXTJOIN(", ",TRUE,_xlfn._xlws.FILTER('5. Données salariales brutes'!$A$2:$A$1297,('5. Données salariales brutes'!$C$2:$C$1297 &gt;'5. Données salariales brutes'!E1208)*('5. Données salariales brutes'!$C$2:$C$1297 &lt;'5. Données salariales brutes'!C1208),"No matches"))</f>
        <v>AS-03, DA-PRO-6, DD-05, DS-1, EC-02, ED-EST-01 (EE 7) , ED-EST-02 (EE 6) , ED-EST-03 (EE 4), ED-EST-04 (EE 1), ED-EST-04 Maritimes (EE 7), ED-EST-04 Maritimes (EE 8), ED-EST-05 Maritimes (EE 5), ED-EST-06 Maritimes (EE 4), ED-EST-02 Québec (EE 11), ED-EST-03 Québec (EE 10), ED-EST-03 Québec (EE 11), ED-EST-04 Québec (EE 9), ED-EST-05 Québec (EE 7), ED-EST-06 Québec (EE 5), ED-EST-03 Ontario (EE 8), ED-EST-03 Ontario (EE 9), ED-EST-04 Ontario (EE 5), ED-EST-04 Ontario (EE 6), ED-EST-05 Ontario (EE 4), ED-EST-05 Ontario (EE 5), ED-EST-06 Ontario (EE 2), ED-EST-06 Ontario (EE 3), ED-EST-04 Manitoba (EE 3), ED-EST-04 Manitoba (EE 4), ED-EST-05 Manitoba (EE 2), ED-EST-05 Manitoba (EE 3), ED-EST-06 Manitoba (EE 1), ED-EST-04 Saskatchewan (EE 5), ED-EST-05 Saskatchewan (EE 3), ED-EST-06 Saskatchewan (EE 2), ED-EST-03 Alberta (EE 8), ED-EST-03 Alberta (EE 9), ED-EST-04 Alberta (EE 5), ED-EST-05 Alberta (EE 3), ED-EST-05 Alberta (EE 4), ED-EST-06 Alberta (EE 2), ED-EST-06 Alberta (EE 3), ED-EST-03 Colombie-Britannique(EE 6), ED-EST-03 Colombie-Britannique (EE 7), ED-EST-04 Colombie-Britannique (EE 5), ED-EST-05 Colombie-Britannique (EE 3), ED-EST-05 Colombie-Britannique (EE 4), ED-EST-06 Colombie-Britannique (EE 2), ED-LAT-01 (EE 12), ED-LAT-02 (EE 8), ED-LAT-02 (EE 9), ED-LAT-03 (EE 7), ED-LAT-03 (EE 8), ED-LAT-04 (EE 5), ED-LAT-04 (EE 6), EG-03, EU-LAI-1, FR - Recruitment, GL-AIM-10, GL-AIM-11, GL-AMW-11, GL-AMW-12, GL-COI-9, GL-EIM-00, GL-EIM-9, GL-ELE -13, GL-ELE -14, GL-GHW-8, GL-GHW-10, GL-GHW-11, GL-INM-12, GL-MAM-9, GL-MAM-10, GL-MAN-10, GL-MDO-11, GL-MDO-12, GL-MOC-10, GL-MOC-11, GL-MST-13, GL-MST-14, GL-PCF-8, GL-PCF-9, GL-PIP-9, GL-PRW-10, GL-SMW-00, GL-VHE-8, GL-WOW-10, GS-08, HP-03, HR-01, HS-HDO-07, HS-PHS-06, HS-PHS-07, LI-8, PE-01, PG-02, PI-03-CGC, PM-03 , PO-IMA-01, PO-LES-TO-01, PO-LES-IM-01, PO-TCO-01, PR(S)-01, PY-07, SC-7 (service du pont et service de la chambre des machines), SC-STD-7, SC-5 (utilisation de matériel et métier spécialisés), SG-PAT-01, SO-MAO-TO, SR-E (Groupe salarial 2 ELE-2), SR-W (Groupe salarial 4), SR-W (Groupe salarial 9) APC-8, SR-W (Groupe salarial 9) APD-10, ST-COR-2, TI-04, WP-02</v>
      </c>
    </row>
    <row r="1209" spans="1:3" ht="285" x14ac:dyDescent="0.25">
      <c r="A1209" s="61" t="str">
        <f>'5. Données salariales brutes'!A1209</f>
        <v>SR-W (Groupe salarial 6)</v>
      </c>
      <c r="B1209" s="130" t="str" cm="1">
        <f t="array" ref="B1209">_xlfn.TEXTJOIN(", ", TRUE, _xlfn._xlws.FILTER('5. Données salariales brutes'!$A$2:$A$1297, ('5. Données salariales brutes'!$C$2:$C$1297 &lt; '5. Données salariales brutes'!D1209) * ('5. Données salariales brutes'!$C$2:$C$1297 &gt;= '5. Données salariales brutes'!C1209) * ('5. Données salariales brutes'!$A$2:$A$1297 &lt;&gt; '5. Données salariales brutes'!A1209), "No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7), SW-SCW-01, WP-03</v>
      </c>
      <c r="C1209" s="129" t="str" cm="1">
        <f t="array" ref="C1209">_xlfn.TEXTJOIN(", ",TRUE,_xlfn._xlws.FILTER('5. Données salariales brutes'!$A$2:$A$1297,('5. Données salariales brutes'!$C$2:$C$1297 &gt;'5. Données salariales brutes'!E1209)*('5. Données salariales brutes'!$C$2:$C$1297 &lt;'5. Données salariales brutes'!C1209),"No matches"))</f>
        <v>DD-06, DS-1, EC-02, ED-EST-01 (EE 7) , ED-EST-01 (EE 8), ED-EST-02 (EE 7) , ED-EST-03 (EE 4),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PR(S)-01, SC-5 (utilisation de matériel et métier spécialisés), SG-PAT-01, SO-MAO-01, SR-E (Groupe salarial 2 ELE-2), SR-W (Groupe salarial 4), SR-W (Groupe salarial 5), SR-W (Groupe salarial 9) APC-8, SR-W (Groupe salarial 9) APD-10, SW-CHA-01, TI-04, WP-02</v>
      </c>
    </row>
    <row r="1210" spans="1:3" ht="270" x14ac:dyDescent="0.25">
      <c r="A1210" s="61" t="str">
        <f>'5. Données salariales brutes'!A1210</f>
        <v>SR-W (Groupe salarial 7)</v>
      </c>
      <c r="B1210" s="130" t="str" cm="1">
        <f t="array" ref="B1210">_xlfn.TEXTJOIN(", ", TRUE, _xlfn._xlws.FILTER('5. Données salariales brutes'!$A$2:$A$1297, ('5. Données salariales brutes'!$C$2:$C$1297 &lt; '5. Données salariales brutes'!D1210) * ('5. Données salariales brutes'!$C$2:$C$1297 &gt;= '5. Données salariales brutes'!C1210) * ('5. Données salariales brutes'!$A$2:$A$1297 &lt;&gt; '5. Données salariales brutes'!A1210), "No matches"))</f>
        <v>AI-01, AR-02, CO-01, CT-EAV-01 , CT-IAU-01 , DA-CON-8, DA-PRO-7, DD-07, ED-EDS-01, ED-EST-02 (EE 9), ED-EST-03 (EE 7), ED-EST-04 (EE 4), ED-EST-05 (EE 2), ED-EST-05 (EE 3), ED-EST-06 (EE 1), ED-EST-05 Maritimes (EE 8), ED-EST-06 Maritimes (EE 7), ED-EST-05 Québec (EE 10), ED-EST-05 Québec (EE 11), ED-EST-06 Québec (EE 8), ED-EST-06 Québec (EE 9), ED-EST-04 Ontario (EE 8), ED-EST-04 Ontario (EE 9), ED-EST-05 Ontario (EE 7), ED-EST-05 Ontario (EE 8), ED-EST-06 Ontario (EE 5), ED-EST-04 Manitoba (EE 7), ED-EST-05 Manitoba (EE 5), ED-EST-05 Manitoba (EE 6), ED-EST-06 Manitoba (EE 4), ED-EST-04 Saskatchewan (EE 8), ED-EST-04 Saskatchewan (EE 9), ED-EST-05 Saskatchewan (EE 6), ED-EST-05 Saskatchewan (EE 7), ED-EST-06 Saskatchewan (EE 5), ED-EST-06 Saskatchewan (EE 6), ED-EST-04 Alberta (EE 8), ED-EST-05 Alberta (EE 6), ED-EST-05 Alberta (EE 7), ED-EST-06 Alberta (EE 5), ED-EST-06 Alberta (EE 6), ED-EST-04 Colombie-Britannique (EE 8), ED-EST-04 Colombie-Britannique (EE 9), ED-EST-05 Colombie-Britannique (EE 6), ED-EST-05 Colombie-Britannique (EE 7), ED-EST-06 Colombie-Britannique (EE 5), ED-EST-06 Colombie-Britannique (EE 6), ED-LAT-02 (EE 12), ED-LAT-02 (EE 13), ED-LAT-03 (EE 11), ED-LAT-03 (EE 12), ED-LAT-04 (EE 9), ED-LAT-04 (EE 10), EG-04, EL-04, EN-ENG-02, EN-SUR-01, FB-2, GL-AIM-14, GL-COI-12, GL-COI-13, GL-EIM-11, GL-EIM-12, GL-MAM-13, GL-MAM-14, GL-MAN-13, GL-MAN-14, GL-MOC-14, GL-PCF-11, GL-PCF-12, GL-PIP-12, GL-PIP-13, GL-PRW-13, GL-PRW-14, GL-SMW-10, GL-SMW-11, GL-VHE-11, GL-VHE-12, GL-WOW-13, GL-WOW-14, GS-10, HP-04, HR-02, HS-HDO-09, IT-01, LS-01, LS-02, MT-02, OM-03, PE-02, PG-03, PR(S)-02, SC-7 (utilisation de matériel et métier spécialisés), SE-RES-1, SG-PAT-02, SG-SRE-02, SO-FLP-02, SO-MAO-02, SO-RAD-01, SR-W (Groupe salarial 8), SW-SCW-02, TI-05, UT-1, WP-03</v>
      </c>
      <c r="C1210" s="129" t="str" cm="1">
        <f t="array" ref="C1210">_xlfn.TEXTJOIN(", ",TRUE,_xlfn._xlws.FILTER('5. Données salariales brutes'!$A$2:$A$1297,('5. Données salariales brutes'!$C$2:$C$1297 &gt;'5. Données salariales brutes'!E1210)*('5. Données salariales brutes'!$C$2:$C$1297 &lt;'5. Données salariales brutes'!C1210),"No matches"))</f>
        <v>AG-01, AS-04, BI-01, CH-01, CR-07, DA-CON-7, DD-06, DS-2, EC-03, ED-EST-01 (EE 8), ED-EST-02 (EE 8), ED-EST-03 (EE 5), ED-EST-03 (EE 6),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ED-EST-04 Alberta (EE 7),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RO-03, SC-6 (utilisation de matériel et métier spécialisés), SO-FLP-01, SO-MAO-01, SR-E (Groupe salarial 3 MDO-4), SR-E (APA), SR-E (APB), SR-W (Groupe salarial 6), SW-SCW-01</v>
      </c>
    </row>
    <row r="1211" spans="1:3" ht="255" x14ac:dyDescent="0.25">
      <c r="A1211" s="61" t="str">
        <f>'5. Données salariales brutes'!A1211</f>
        <v>SR-W (Groupe salarial 8)</v>
      </c>
      <c r="B1211" s="130" t="str" cm="1">
        <f t="array" ref="B1211">_xlfn.TEXTJOIN(", ", TRUE, _xlfn._xlws.FILTER('5. Données salariales brutes'!$A$2:$A$1297, ('5. Données salariales brutes'!$C$2:$C$1297 &lt; '5. Données salariales brutes'!D1211) * ('5. Données salariales brutes'!$C$2:$C$1297 &gt;= '5. Données salariales brutes'!C1211) * ('5. Données salariales brutes'!$A$2:$A$1297 &lt;&gt; '5. Données salariales brutes'!A1211), "No matches"))</f>
        <v>AR-02, CT-FIN-01 , CT-EAV-01 , CT-IAU-01 , CX-1, DD-08, EC-04, ED-EDS-01, ED-EST-03 (EE 7), ED-EST-03 (EE 8), ED-EST-04 (EE 5), ED-EST-05 (EE 3), ED-EST-06 (EE 2), ED-EST-05 Maritimes (EE 9), ED-EST-06 Maritimes (EE 8), ED-EST-05 Québec (EE 12), ED-EST-06 Québec (EE 9), ED-EST-06 Québec (EE 10), ED-EST-04 Ontario (EE 9), ED-EST-04 Ontario (EE 10), ED-EST-05 Ontario (EE 8),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12), ED-LAT-03 (EE 13), ED-LAT-04 (EE 10), ED-LAT-04 (EE 11), EN-ENG-02, EN-SUR-01, GL-COI-13, GL-COI-14, GL-EIM-13, GL-MAM-14, GL-PCF-13, GL-PIP-13, GL-PIP-14, GL-SMW-11, GL-SMW-12, GL-VHE-12, GL-VHE-13, GS-11, GT-05, HP-05, HR-02, HS-HDO-10, HS-PHS-09, LS-02, MT-02, NU-CHN-1, NU-HOS-1, PI-05-CGC, PO-IMA-03, PO-LES-TO-03, PO-LES-IM-03, PO-TCO-03, RO-04, SE-RES-1, SO-FLP-02, SO-MAO-03, SO-RAD-01, SR-E (Groupe salarial 4 MDO-5), SR-W (Groupe salarial 11), SW-CHA-02, TR-02, UT-1</v>
      </c>
      <c r="C1211" s="129" t="str" cm="1">
        <f t="array" ref="C1211">_xlfn.TEXTJOIN(", ",TRUE,_xlfn._xlws.FILTER('5. Données salariales brutes'!$A$2:$A$1297,('5. Données salariales brutes'!$C$2:$C$1297 &gt;'5. Données salariales brutes'!E1211)*('5. Données salariales brutes'!$C$2:$C$1297 &lt;'5. Données salariales brutes'!C1211),"No matches"))</f>
        <v>AI-01, AS-04, CO-01, DA-CON-8, DA-PRO-7, DD-07, DS-2, EC-03, ED-EST-02 (EE 9), ED-EST-03 (EE 6), ED-EST-04 (EE 3),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ED-EST-06 Ontario (EE 5), ED-EST-04 Manitoba (EE 6), ED-EST-04 Manitoba (EE 7), ED-EST-05 Manitoba (EE 5), ED-EST-06 Manitoba (EE 3), ED-EST-06 Manitoba (EE 4), ED-EST-04 Saskatchewan (EE 7), ED-EST-04 Saskatchewan (EE 8), ED-EST-05 Saskatchewan (EE 6), ED-EST-06 Saskatchewan (EE 4),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ED-LAT-04 (EE 8), ED-LAT-04 (EE 9), EG-04, EL-04, FB-2, GL-AIM-14, GL-AMW-14, GL-COI-11, GL-COI-12, GL-EIM-11, GL-EIM-12, GL-MAM-12, GL-MAM-13, GL-MAN-13, GL-MAN-14, GL-MDO-14, GL-MOC-13, GL-MOC-14, GL-PCF-11, GL-PCF-12, GL-PIP-11, GL-PIP-12, GL-PRW-13, GL-PRW-14, GL-SMW-10, GL-VHE-11, GL-WOW-13, GL-WOW-14, GS-10, HP-04, HS-HDO-09, HS-PHS-08, IS-03 , IT-01, LS-01, OM-03, PE-02, PG-03, PM-04 , PO-IMA-02, PO-LES-TO-02, PO-LES-IM-02, PO-TCO-02, PR(S)-02, RO-03, SC-7 (utilisation de matériel et métier spécialisés), SG-PAT-02, SG-SRE-02, SO-FLP-01, SO-MAO-02, SR-E (APA), SR-E (APB), SR-W (Groupe salarial 7), SW-SCW-02, TI-05, WP-03</v>
      </c>
    </row>
    <row r="1212" spans="1:3" ht="45" x14ac:dyDescent="0.25">
      <c r="A1212" s="61" t="str">
        <f>'5. Données salariales brutes'!A1212</f>
        <v>SR-W (Groupe salarial 9) APC-1</v>
      </c>
      <c r="B1212" s="130" t="str" cm="1">
        <f t="array" ref="B1212">_xlfn.TEXTJOIN(", ", TRUE, _xlfn._xlws.FILTER('5. Données salariales brutes'!$A$2:$A$1297, ('5. Données salariales brutes'!$C$2:$C$1297 &lt; '5. Données salariales brutes'!D1212) * ('5. Données salariales brutes'!$C$2:$C$1297 &gt;= '5. Données salariales brutes'!C1212) * ('5. Données salariales brutes'!$A$2:$A$1297 &lt;&gt; '5. Données salariales brutes'!A1212), "No matches"))</f>
        <v>ED-EST-01 Maritimes (EE 2), ED-EST-02 Maritimes (EE 1), ED-EST-01 Québec (EE 1), ED-EST-01 Saskatchewan (EE 1), ED-EST-01 Alberta (EE 1), OE-BEO-2, OE-CEO-2, OE-DEO-2, OE-MSE-2, OE-MEO-2, SR-W (Groupe salarial 9) APD-1, ST-COR Niveau spécial B, ST-COR Niveau spécial C</v>
      </c>
      <c r="C1212" s="129" t="str" cm="1">
        <f t="array" ref="C1212">_xlfn.TEXTJOIN(", ",TRUE,_xlfn._xlws.FILTER('5. Données salariales brutes'!$A$2:$A$1297,('5. Données salariales brutes'!$C$2:$C$1297 &gt;'5. Données salariales brutes'!E1212)*('5. Données salariales brutes'!$C$2:$C$1297 &lt;'5. Données salariales brutes'!C1212),"No matches"))</f>
        <v>CM-01, ED-EST-01 Maritimes (EE 1), GS-01, ST-COR Niveau spécial A</v>
      </c>
    </row>
    <row r="1213" spans="1:3" ht="75" x14ac:dyDescent="0.25">
      <c r="A1213" s="61" t="str">
        <f>'5. Données salariales brutes'!A1213</f>
        <v>SR-W (Groupe salarial 9) APC-2</v>
      </c>
      <c r="B1213" s="130" t="str" cm="1">
        <f t="array" ref="B1213">_xlfn.TEXTJOIN(", ", TRUE, _xlfn._xlws.FILTER('5. Données salariales brutes'!$A$2:$A$1297, ('5. Données salariales brutes'!$C$2:$C$1297 &lt; '5. Données salariales brutes'!D1213) * ('5. Données salariales brutes'!$C$2:$C$1297 &gt;= '5. Données salariales brutes'!C1213) * ('5. Données salariales brutes'!$A$2:$A$1297 &lt;&gt; '5. Données salariales brutes'!A1213), "No matches"))</f>
        <v>CM-03, CR-02, DA-CON-1, DA-CON-2, DA-CON Niveau spécial C, ED-EST-01 Maritimes (EE 4), ED-EST-02 Maritimes (EE 3), ED-EST-01 Québec (EE 2), ED-EST-02 Québec (EE 1), ED-EST-01 Ontario (EE 1), ED-EST-01 Ontario (EE 2), ED-EST-01 Manitoba (EE 2), ED-EST-01 Saskatchewan (EE 4), ED-EST-02 Saskatchewan (EE 1), ED-EST-01 Alberta (EE 3), ED-EST-02 Alberta (EE 1), ED-EST-01 Colombie-Britannique (EE 1), ST-OCE-1, ST-TYP-1, ST-TYP-2</v>
      </c>
      <c r="C1213" s="129" t="str" cm="1">
        <f t="array" ref="C1213">_xlfn.TEXTJOIN(", ",TRUE,_xlfn._xlws.FILTER('5. Données salariales brutes'!$A$2:$A$1297,('5. Données salariales brutes'!$C$2:$C$1297 &gt;'5. Données salariales brutes'!E1213)*('5. Données salariales brutes'!$C$2:$C$1297 &lt;'5. Données salariales brutes'!C1213),"No matches"))</f>
        <v>CM-02, CR-01, DA-PRO-1, DD-01, ED-EST-01 Maritimes (EE 3), ED-EST-02 Maritimes (EE 2), ED-EST-01 Manitoba (EE 1), ED-EST-01 Saskatchewan (EE 2), ED-EST-01 Saskatchewan (EE 3), ED-EST-01 Alberta (EE 2), OE-CEO-3, OE-DEO-3, OE-MEO-3, PY-01, SR-W (Groupe salarial 9) APD-2</v>
      </c>
    </row>
    <row r="1214" spans="1:3" ht="120" x14ac:dyDescent="0.25">
      <c r="A1214" s="61" t="str">
        <f>'5. Données salariales brutes'!A1214</f>
        <v>SR-W (Groupe salarial 9) APC-3</v>
      </c>
      <c r="B1214" s="130" t="str" cm="1">
        <f t="array" ref="B1214">_xlfn.TEXTJOIN(", ", TRUE, _xlfn._xlws.FILTER('5. Données salariales brutes'!$A$2:$A$1297, ('5. Données salariales brutes'!$C$2:$C$1297 &lt; '5. Données salariales brutes'!D1214) * ('5. Données salariales brutes'!$C$2:$C$1297 &gt;= '5. Données salariales brutes'!C1214) * ('5. Données salariales brutes'!$A$2:$A$1297 &lt;&gt; '5. Données salariales brutes'!A1214), "No matches"))</f>
        <v>CM-04, CR-03, DA-CON-3, ED-EST-01 Maritimes (EE 6), ED-EST-02 Maritimes (EE 5), ED-EST-03 Maritimes (EE 2), ED-EST-03 Maritimes (EE 3), ED-EST-01 Québec (EE 4), ED-EST-02 Québec (EE 3), ED-EST-03 Québec (EE 2), ED-EST-01 Ontario (EE 4), ED-EST-02 Ontario (EE 1), ED-EST-01 Manitoba (EE 5),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 ST-STN-2</v>
      </c>
      <c r="C1214" s="129" t="str" cm="1">
        <f t="array" ref="C1214">_xlfn.TEXTJOIN(", ",TRUE,_xlfn._xlws.FILTER('5. Données salariales brutes'!$A$2:$A$1297,('5. Données salariales brutes'!$C$2:$C$1297 &gt;'5. Données salariales brutes'!E1214)*('5. Données salariales brutes'!$C$2:$C$1297 &lt;'5. Données salariales brutes'!C1214),"No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PY-02, SR-W (Groupe salarial 9) APD-3, ST-OCE-1, ST-OCE-2, ST-STN-1</v>
      </c>
    </row>
    <row r="1215" spans="1:3" ht="165" x14ac:dyDescent="0.25">
      <c r="A1215" s="61" t="str">
        <f>'5. Données salariales brutes'!A1215</f>
        <v>SR-W (Groupe salarial 9) APC-4</v>
      </c>
      <c r="B1215" s="130" t="str" cm="1">
        <f t="array" ref="B1215">_xlfn.TEXTJOIN(", ", TRUE, _xlfn._xlws.FILTER('5. Données salariales brutes'!$A$2:$A$1297, ('5. Données salariales brutes'!$C$2:$C$1297 &lt; '5. Données salariales brutes'!D1215) * ('5. Données salariales brutes'!$C$2:$C$1297 &gt;= '5. Données salariales brutes'!C1215) * ('5. Données salariales brutes'!$A$2:$A$1297 &lt;&gt; '5. Données salariales brutes'!A1215), "No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HS-HDO-02, LI-4, OE-MEO-5, SR-W (Groupe salarial 1), SR-W (Groupe salarial 9) APD-5, ST-SCY-3, TI-01</v>
      </c>
      <c r="C1215" s="129" t="str" cm="1">
        <f t="array" ref="C1215">_xlfn.TEXTJOIN(", ",TRUE,_xlfn._xlws.FILTER('5. Données salariales brutes'!$A$2:$A$1297,('5. Données salariales brutes'!$C$2:$C$1297 &gt;'5. Données salariales brutes'!E1215)*('5. Données salariales brutes'!$C$2:$C$1297 &lt;'5. Données salariales brutes'!C1215),"No matches"))</f>
        <v>CM-04, CR-03, DA-PRO-3, DD-02, ED-EST-01 Maritimes (EE 7), ED-EST-02 Maritimes (EE 6), ED-EST-03 Maritimes (EE 3), ED-EST-01 Québec (EE 5), ED-EST-02 Québec (EE 4), ED-EST-03 Québec (EE 2), ED-EST-03 Québec (EE 3), ED-EST-04 Québec (EE 1), ED-EST-01 Ontario (EE 5), ED-EST-01 Ontario (EE 6),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GL-MOC-2, GT-01, HS-PHS-02, LI-3, PY-03, ST-OCE-3, ST-SCY-1, ST-SCY-2</v>
      </c>
    </row>
    <row r="1216" spans="1:3" ht="225" x14ac:dyDescent="0.25">
      <c r="A1216" s="61" t="str">
        <f>'5. Données salariales brutes'!A1216</f>
        <v>SR-W (Groupe salarial 9) APC-5</v>
      </c>
      <c r="B1216" s="130" t="str" cm="1">
        <f t="array" ref="B1216">_xlfn.TEXTJOIN(", ", TRUE, _xlfn._xlws.FILTER('5. Données salariales brutes'!$A$2:$A$1297, ('5. Données salariales brutes'!$C$2:$C$1297 &lt; '5. Données salariales brutes'!D1216) * ('5. Données salariales brutes'!$C$2:$C$1297 &gt;= '5. Données salariales brutes'!C1216) * ('5. Données salariales brutes'!$A$2:$A$1297 &lt;&gt; '5. Données salariales brutes'!A1216), "No matches"))</f>
        <v>CR-05, DD-03, ED-EST-01 (EE 3), ED-EST-02 (EE 2) , ED-EST-02 Maritimes (EE 9), ED-EST-03 Maritimes (EE 7), ED-EST-04 Maritimes (EE 3), ED-EST-05 Maritimes (EE 1), ED-EST-01 Québec (EE 8), ED-EST-02 Québec (EE 7), ED-EST-03 Québec (EE 5), ED-EST-03 Québec (EE 6), ED-EST-04 Québec (EE 4), ED-EST-05 Québec (EE 2), ED-EST-06 Québec (EE 1), ED-EST-02 Ontario (EE 5), ED-EST-03 Ontario (EE 4), ED-EST-04 Ontario (EE 1), ED-EST-05 Ontario (EE 1), ED-EST-02 Manitoba (EE 8), ED-EST-02 Manitoba (EE 9), ED-EST-03 Manitoba (EE 5), ED-EST-02 Saskatchewan (EE 7), ED-EST-03 Saskatchewan (EE 5), ED-EST-04 Saskatchewan (EE 1), ED-EST-02 Alberta (EE 6), ED-EST-02 Alberta (EE 7), ED-EST-03 Alberta (EE 4), ED-EST-04 Alberta (EE 1), ED-EST-01 Colombie-Britannique (EE 7), ED-EST-01 Colombie-Britannique (EE 8), ED-EST-02 Colombie-Britannique (EE 5), ED-EST-02 Colombie-Britannique (EE 6), ED-EST-03 Colombie-Britannique (EE 3), ED-EST-04 Colombie-Britannique (EE 1), ED-LAT-01 (EE 6), ED-LAT-01 (EE 7), ED-LAT-02 (EE 3), ED-LAT-03 (EE 2), EG-01, GL-AMW-6, GL-AMW-7, GL-ELE -8, GL-GHW-3, GL-GHW-4, GL-MAM-5, GL-MAN-5, GL-MDO-6, GL-MDO-7, GL-MOC-5, GL-MOC-6, GL-PRW-00, GL-PRW-5, GT-02, HP-01, HS-HDO-03, HS-HDO-04, HS-PHS-04, OM-01, PY-05, SC-1 (service du pont et service de la chambre des machines), SC-2 (service du pont et service de la chambre des machines), SC-STD-1, SC-STD-2, SC-1 (utilisation de matériel et métier spécialisés), SC-2 (utilisation de matériel et métier spécialisés), SR-W (Groupe salarial 9) APD-7, ST-SCY-4, TI-02, WP-01</v>
      </c>
      <c r="C1216" s="129" t="str" cm="1">
        <f t="array" ref="C1216">_xlfn.TEXTJOIN(", ",TRUE,_xlfn._xlws.FILTER('5. Données salariales brutes'!$A$2:$A$1297,('5. Données salariales brutes'!$C$2:$C$1297 &gt;'5. Données salariales brutes'!E1216)*('5. Données salariales brutes'!$C$2:$C$1297 &lt;'5. Données salariales brutes'!C1216),"No matches"))</f>
        <v>CM-05, CR-04, DA-PRO-4, ED-EST-01 (EE 2), ED-EST-02 (EE 1) , ED-EST-02 Maritimes (EE 8), ED-EST-03 Maritimes (EE 5), ED-EST-03 Maritimes (EE 6), ED-EST-04 Maritimes (EE 2), ED-EST-01 Québec (EE 6), ED-EST-01 Québec (EE 7), ED-EST-02 Québec (EE 6), ED-EST-03 Québec (EE 4), ED-EST-04 Québec (EE 3), ED-EST-05 Québec (EE 1), ED-EST-01 Ontario (EE 7), ED-EST-01 Ontario (EE 8), ED-EST-02 Ontario (EE 3), ED-EST-02 Ontario (EE 4), ED-EST-03 Ontario (EE 3), ED-EST-02 Manitoba (EE 6), ED-EST-02 Manitoba (EE 7), ED-EST-03 Manitoba (EE 3), ED-EST-03 Manitoba (EE 4), ED-EST-02 Saskatchewan (EE 6), ED-EST-03 Saskatchewan (EE 4), ED-EST-01 Alberta (EE 8), ED-EST-02 Alberta (EE 5), ED-EST-03 Alberta (EE 2), ED-EST-03 Alberta (EE 3), ED-EST-01 Colombie-Britannique (EE 6), ED-EST-02 Colombie-Britannique (EE 4), ED-EST-03 Colombie-Britannique (EE 1), ED-EST-03 Colombie-Britannique (EE 2), ED-LAT-01 (EE 4), ED-LAT-01 (EE 5), ED-LAT-02 (EE 1), ED-LAT-02 (EE 2), ED-LAT-03 (EE 1), EL-01, EU-PEI-1, GL-AMW-00, GL-AMW-4, GL-AMW-5, GL-ELE -6, GL-ELE -7, GL-MAN-3, GL-MAN-4, GL-MDO-5, GL-MOC-3, GL-MOC-4, GS-04, HS-HDO-02, HS-PHS-03, LI-5, OE-MEO-5, PY-04, SR-W (Groupe salarial 1), SR-W (Groupe salarial 9) APD-6, ST-COR-1, ST-SCY-3, TI-01</v>
      </c>
    </row>
    <row r="1217" spans="1:3" ht="270" x14ac:dyDescent="0.25">
      <c r="A1217" s="61" t="str">
        <f>'5. Données salariales brutes'!A1217</f>
        <v>SR-W (Groupe salarial 9) APC-6</v>
      </c>
      <c r="B1217" s="130" t="str" cm="1">
        <f t="array" ref="B1217">_xlfn.TEXTJOIN(", ", TRUE, _xlfn._xlws.FILTER('5. Données salariales brutes'!$A$2:$A$1297, ('5. Données salariales brutes'!$C$2:$C$1297 &lt; '5. Données salariales brutes'!D1217) * ('5. Données salariales brutes'!$C$2:$C$1297 &gt;= '5. Données salariales brutes'!C1217) * ('5. Données salariales brutes'!$A$2:$A$1297 &lt;&gt; '5. Données salariales brutes'!A1217), "No matches"))</f>
        <v>AR-01, CM-06, DA-CON-5, DA-PRO-5, DD-04, EC-01, ED-EST-01 (EE 4), ED-EST-01 (EE 5), ED-EST-02 (EE 3) , ED-EST-02 (EE 4), ED-EST-03 (EE 1), ED-EST-03 (EE 2), ED-EST-03 Maritimes (EE 9), ED-EST-04 Maritimes (EE 5), ED-EST-05 Maritimes (EE 3), ED-EST-06 Maritimes (EE 1), ED-EST-06 Maritimes (EE 2), ED-EST-01 Québec (EE 9), ED-EST-01 Québec (EE 10), ED-EST-02 Québec (EE 9), ED-EST-03 Québec (EE 7), ED-EST-03 Québec (EE 8), ED-EST-04 Québec (EE 6), ED-EST-05 Québec (EE 4), ED-EST-06 Québec (EE 2), ED-EST-02 Ontario (EE 7), ED-EST-03 Ontario (EE 5), ED-EST-03 Ontario (EE 6), ED-EST-04 Ontario (EE 3), ED-EST-05 Ontario (EE 2), ED-EST-06 Ontario (EE 1), ED-EST-03 Manitoba (EE 7), ED-EST-03 Manitoba (EE 8), ED-EST-04 Manitoba (EE 1), ED-EST-02 Saskatchewan (EE 9), ED-EST-03 Saskatchewan (EE 7), ED-EST-03 Saskatchewan (EE 8), ED-EST-04 Saskatchewan (EE 2), ED-EST-04 Saskatchewan (EE 3), ED-EST-05 Saskatchewan (EE 1), ED-EST-02 Alberta (EE 8), ED-EST-02 Alberta (EE 9), ED-EST-03 Alberta (EE 5), ED-EST-03 Alberta (EE 6), ED-EST-04 Alberta (EE 2), ED-EST-04 Alberta (EE 3), ED-EST-05 Alberta (EE 1), ED-EST-02 Colombie-Britannique (EE 8), ED-EST-03 Colombie-Britannique (EE 4), ED-EST-04 Colombie-Britannique (EE 3), ED-EST-05 Colombie-Britannique (EE 1), ED-EST-05 Colombie-Britannique (EE 2), ED-LAT-01 (EE 8), ED-LAT-01 (EE 9), ED-LAT-02 (EE 5), ED-LAT-02 (EE 6), ED-LAT-03 (EE 4), ED-LAT-04 (EE 2), ED-LAT-04 (EE 3), GL-AMW-8, GL-AMW-9, GL-ELE -10, GL-GHW-5, GL-GHW-6, GL-INM-9, GL-MAM-00, GL-MAM-7, GL-MAN-7, GL-MDO-8, GL-MDO-9, GL-MOC-7, GL-MOC-8, GL-MST-10, GL-PCF-00, GL-PCF-6, GL-PRW-7, GL-WOW-00, GS-06, HP-02, HS-HDO-05, LI-7, MA-01, PG-01, PI-02-CGC, PY-06, RO-01, SC-4 (service du pont et service de la chambre des machines), SC-STD-4, SC-3 (utilisation de matériel et métier spécialisés), SR-W (Groupe salarial 2), SR-W (Groupe salarial 3), SR-W (Groupe salarial 9) APD-8, TI-03</v>
      </c>
      <c r="C1217" s="129" t="str" cm="1">
        <f t="array" ref="C1217">_xlfn.TEXTJOIN(", ",TRUE,_xlfn._xlws.FILTER('5. Données salariales brutes'!$A$2:$A$1297,('5. Données salariales brutes'!$C$2:$C$1297 &gt;'5. Données salariales brutes'!E1217)*('5. Données salariales brutes'!$C$2:$C$1297 &lt;'5. Données salariales brutes'!C1217),"No matches"))</f>
        <v>AS-01, CR-05, DA-CON-4, ED-EST-01 (EE 3), ED-EST-02 (EE 2) , ED-EST-03 Maritimes (EE 7), ED-EST-03 Maritimes (EE 8), ED-EST-04 Maritimes (EE 3), ED-EST-04 Maritimes (EE 4), ED-EST-05 Maritimes (EE 1), ED-EST-05 Maritimes (EE 2), ED-EST-01 Québec (EE 8), ED-EST-02 Québec (EE 7), ED-EST-02 Québec (EE 8), ED-EST-03 Québec (EE 6), ED-EST-04 Québec (EE 4), ED-EST-04 Québec (EE 5), ED-EST-05 Québec (EE 3), ED-EST-06 Québec (EE 1), ED-EST-02 Ontario (EE 5), ED-EST-02 Ontario (EE 6), ED-EST-03 Ontario (EE 4), ED-EST-04 Ontario (EE 2), ED-EST-05 Ontario (EE 1), ED-EST-02 Manitoba (EE 9), ED-EST-03 Manitoba (EE 5), ED-EST-03 Manitoba (EE 6), ED-EST-02 Saskatchewan (EE 8), ED-EST-03 Saskatchewan (EE 5), ED-EST-03 Saskatchewan (EE 6), ED-EST-04 Saskatchewan (EE 1), ED-EST-02 Alberta (EE 7), ED-EST-03 Alberta (EE 4), ED-EST-04 Alberta (EE 1), ED-EST-01 Colombie-Britannique (EE 7), ED-EST-01 Colombie-Britannique (EE 8), ED-EST-02 Colombie-Britannique (EE 6), ED-EST-02 Colombie-Britannique (EE 7), ED-EST-03 Colombie-Britannique (EE 3), ED-EST-04 Colombie-Britannique (EE 2), ED-LAT-01 (EE 6), ED-LAT-01 (EE 7), ED-LAT-02 (EE 3), ED-LAT-02 (EE 4), ED-LAT-03 (EE 2), ED-LAT-03 (EE 3), ED-LAT-04 (EE 1), EG-01, GL-AIM-00, GL-AMW-6, GL-AMW-7, GL-ELE -8, GL-ELE -9, GL-GHW-3, GL-GHW-4, GL-INM-00, GL-MAM-5, GL-MAM-6, GL-MAN-5, GL-MAN-6, GL-MDO-6, GL-MDO-7, GL-MOC-6, GL-MST-00, GL-MST-9, GL-PRW-5, GL-PRW-6, GS-05, GT-02, HP-01, HS-HDO-04, HS-PHS-04, IS-01 , LI-6, OM-01, PI-01-CGC, PM-01 , PY-05, SC-1 (service du pont et service de la chambre des machines), SC-2 (service du pont et service de la chambre des machines), SC-3 (service du pont et service de la chambre des machines), SC-STD-1, SC-STD-2, SC-STD-3, SC-2 (utilisation de matériel et métier spécialisés), SR-W (Groupe salarial 9) APD-7, ST-SCY-4, WP-01</v>
      </c>
    </row>
    <row r="1218" spans="1:3" ht="285" x14ac:dyDescent="0.25">
      <c r="A1218" s="61" t="str">
        <f>'5. Données salariales brutes'!A1218</f>
        <v>SR-W (Groupe salarial 9) APC-7</v>
      </c>
      <c r="B1218" s="130" t="str" cm="1">
        <f t="array" ref="B1218">_xlfn.TEXTJOIN(", ", TRUE, _xlfn._xlws.FILTER('5. Données salariales brutes'!$A$2:$A$1297, ('5. Données salariales brutes'!$C$2:$C$1297 &lt; '5. Données salariales brutes'!D1218) * ('5. Données salariales brutes'!$C$2:$C$1297 &gt;= '5. Données salariales brutes'!C1218) * ('5. Données salariales brutes'!$A$2:$A$1297 &lt;&gt; '5. Données salariales brutes'!A1218), "No matches"))</f>
        <v>CM-07, CO-DEV/PER, CR-06, DA-CON-6, DA-PRO-6, DD-05, ED-EST-01 (EE 6), ED-EST-02 (EE 5) , ED-EST-03 (EE 3), ED-EST-04 (EE 1), ED-EST-04 Maritimes (EE 6), ED-EST-04 Maritimes (EE 7), ED-EST-05 Maritimes (EE 4), ED-EST-06 Maritimes (EE 3), ED-EST-02 Québec (EE 11), ED-EST-03 Québec (EE 9), ED-EST-03 Québec (EE 10), ED-EST-04 Québec (EE 8), ED-EST-05 Québec (EE 6), ED-EST-06 Québec (EE 4), ED-EST-02 Ontario (EE 9), ED-EST-03 Ontario (EE 7), ED-EST-03 Ontario (EE 8), ED-EST-04 Ontario (EE 4),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ED-LAT-02 (EE 7), ED-LAT-02 (EE 8), ED-LAT-03 (EE 6), ED-LAT-03 (EE 7), ED-LAT-04 (EE 4), ED-LAT-04 (EE 5), EL-02, EN-ENG-01, FR - Recruitment, GL-AIM-10, GL-AMW-10, GL-AMW-11, GL-COI-00, GL-EIM-00, GL-ELE -12, GL-ELE -13, GL-GHW-8, GL-INM-11, GL-MAM-9, GL-MAN-9, GL-MDO-10, GL-MDO-11, GL-MOC-9, GL-MOC-10, GL-MST-12, GL-MST-13, GL-PCF-7, GL-PCF-8, GL-PRW-9, GL-SMW-00, GL-VHE-00, GL-VHE-8, GL-WOW-9, GS-07, GS-08, GT-03, HS-HDO-06, HS-HDO-07, HS-PHS-06, LI-8, OM-02, PI-03-CGC, PY-07, SC-6 (service du pont et service de la chambre des machines), SC-7 (service du pont et service de la chambre des machines), SC-STD-6, SC-STD-7, SC-4 (utilisation de matériel et métier spécialisés), SO-MAO-TO, SR-E (Groupe salarial 1), SR-W (Groupe salarial 9) APD-9, ST-COR-2</v>
      </c>
      <c r="C1218" s="129" t="str" cm="1">
        <f t="array" ref="C1218">_xlfn.TEXTJOIN(", ",TRUE,_xlfn._xlws.FILTER('5. Données salariales brutes'!$A$2:$A$1297,('5. Données salariales brutes'!$C$2:$C$1297 &gt;'5. Données salariales brutes'!E1218)*('5. Données salariales brutes'!$C$2:$C$1297 &lt;'5. Données salariales brutes'!C1218),"No matches"))</f>
        <v>AR-01, AS-02, DA-CON-5, DA-PRO-5, DD-04, EC-01, ED-EST-01 (EE 5), ED-EST-02 (EE 4), ED-EST-03 (EE 2), ED-EST-03 Maritimes (EE 9), ED-EST-04 Maritimes (EE 5), ED-EST-05 Maritimes (EE 3), ED-EST-06 Maritimes (EE 2), ED-EST-01 Québec (EE 10), ED-EST-02 Québec (EE 9), ED-EST-02 Québec (EE 10), ED-EST-03 Québec (EE 8), ED-EST-04 Québec (EE 6), ED-EST-04 Québec (EE 7), ED-EST-05 Québec (EE 4), ED-EST-05 Québec (EE 5), ED-EST-06 Québec (EE 2), ED-EST-06 Québec (EE 3), ED-EST-02 Ontario (EE 7), ED-EST-02 Ontario (EE 8), ED-EST-03 Ontario (EE 6), ED-EST-04 Ontario (EE 3), ED-EST-05 Ontario (EE 2), ED-EST-05 Ontario (EE 3), ED-EST-06 Ontario (EE 1), ED-EST-03 Manitoba (EE 7), ED-EST-03 Manitoba (EE 8), ED-EST-04 Manitoba (EE 2), ED-EST-05 Manitoba (EE 1), ED-EST-02 Saskatchewan (EE 9), ED-EST-03 Saskatchewan (EE 7), ED-EST-03 Saskatchewan (EE 8), ED-EST-04 Saskatchewan (EE 3), ED-EST-05 Saskatchewan (EE 1), ED-EST-02 Alberta (EE 9), ED-EST-03 Alberta (EE 6), ED-EST-04 Alberta (EE 3), ED-EST-05 Alberta (EE 2), ED-EST-06 Alberta (EE 1), ED-EST-02 Colombie-Britannique (EE 8), ED-EST-02 Colombie-Britannique (EE 9), ED-EST-03 Colombie-Britannique (EE 4), ED-EST-03 Colombie-Britannique (EE 5), ED-EST-04 Colombie-Britannique (EE 3), ED-EST-05 Colombie-Britannique (EE 2), ED-LAT-01 (EE 9), ED-LAT-01 (EE 10), ED-LAT-02 (EE 5), ED-LAT-02 (EE 6), ED-LAT-03 (EE 4), ED-LAT-03 (EE 5), ED-LAT-04 (EE 2), ED-LAT-04 (EE 3), EG-02, GL-AIM-9, GL-AMW-8, GL-AMW-9, GL-ELE -10, GL-ELE -11, GL-GHW-6, GL-GHW-7, GL-INM-9, GL-INM-10, GL-MAM-00, GL-MAM-7, GL-MAM-8, GL-MAN-7, GL-MAN-8, GL-MDO-9, GL-MOC-8, GL-MST-10, GL-MST-11, GL-PCF-6, GL-PIP-00, GL-PRW-7, GL-PRW-8, GL-WOW-00, GS-06, HP-02, HS-HDO-05, HS-PHS-05, IS-02 , LI-7, MT-01, PI-02-CGC, PM-02 , PY-06, RO-01, SC-4 (service du pont et service de la chambre des machines), SC-5 (service du pont et service de la chambre des machines), SC-STD-4, SC-STD-5, SG-SRE-01, SR-W (Groupe salarial 3), SR-W (Groupe salarial 9) APD-8, TI-03, TR-01</v>
      </c>
    </row>
    <row r="1219" spans="1:3" ht="315" x14ac:dyDescent="0.25">
      <c r="A1219" s="61" t="str">
        <f>'5. Données salariales brutes'!A1219</f>
        <v>SR-W (Groupe salarial 9) APC-8</v>
      </c>
      <c r="B1219" s="130" t="str" cm="1">
        <f t="array" ref="B1219">_xlfn.TEXTJOIN(", ", TRUE, _xlfn._xlws.FILTER('5. Données salariales brutes'!$A$2:$A$1297, ('5. Données salariales brutes'!$C$2:$C$1297 &lt; '5. Données salariales brutes'!D1219) * ('5. Données salariales brutes'!$C$2:$C$1297 &gt;= '5. Données salariales brutes'!C1219) * ('5. Données salariales brutes'!$A$2:$A$1297 &lt;&gt; '5. Données salariales brutes'!A1219),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ED-EST-03 Ontario (EE 10),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ED-EST-06 Alberta (EE 4),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HR-01, HS-HDO-08, MA-02, PS-1, SC-5 (utilisation de matériel et métier spécialisés), SG-PAT-01, SO-MAO-01, SR-E (Groupe salarial 2 ELE-2), SR-W (Groupe salarial 4), SR-W (Groupe salarial 5), SR-W (Groupe salarial 6), SW-SCW-01, SW-CHA-01</v>
      </c>
      <c r="C1219" s="129" t="str" cm="1">
        <f t="array" ref="C1219">_xlfn.TEXTJOIN(", ",TRUE,_xlfn._xlws.FILTER('5. Données salariales brutes'!$A$2:$A$1297,('5. Données salariales brutes'!$C$2:$C$1297 &gt;'5. Données salariales brutes'!E1219)*('5. Données salariales brutes'!$C$2:$C$1297 &lt;'5. Données salariales brutes'!C1219),"No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HP-03,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SR-W (Groupe salarial 9) APD-10, ST-COR-2, TI-04, WP-02</v>
      </c>
    </row>
    <row r="1220" spans="1:3" ht="45" x14ac:dyDescent="0.25">
      <c r="A1220" s="61" t="str">
        <f>'5. Données salariales brutes'!A1220</f>
        <v>SR-W (Groupe salarial 9) APD-1</v>
      </c>
      <c r="B1220" s="130" t="str" cm="1">
        <f t="array" ref="B1220">_xlfn.TEXTJOIN(", ", TRUE, _xlfn._xlws.FILTER('5. Données salariales brutes'!$A$2:$A$1297, ('5. Données salariales brutes'!$C$2:$C$1297 &lt; '5. Données salariales brutes'!D1220) * ('5. Données salariales brutes'!$C$2:$C$1297 &gt;= '5. Données salariales brutes'!C1220) * ('5. Données salariales brutes'!$A$2:$A$1297 &lt;&gt; '5. Données salariales brutes'!A1220), "No matches"))</f>
        <v>ED-EST-01 Maritimes (EE 2), ED-EST-02 Maritimes (EE 1), ED-EST-01 Québec (EE 1), ED-EST-01 Saskatchewan (EE 1), ED-EST-01 Alberta (EE 1), OE-BEO-2, OE-CEO-2, OE-DEO-2, OE-MSE-2, OE-MEO-2, SR-W (Groupe salarial 9) APC-1, ST-COR Niveau spécial B, ST-COR Niveau spécial C</v>
      </c>
      <c r="C1220" s="129" t="str" cm="1">
        <f t="array" ref="C1220">_xlfn.TEXTJOIN(", ",TRUE,_xlfn._xlws.FILTER('5. Données salariales brutes'!$A$2:$A$1297,('5. Données salariales brutes'!$C$2:$C$1297 &gt;'5. Données salariales brutes'!E1220)*('5. Données salariales brutes'!$C$2:$C$1297 &lt;'5. Données salariales brutes'!C1220),"No matches"))</f>
        <v>CM-01, ED-EST-01 Maritimes (EE 1), GS-01, ST-COR Niveau spécial A</v>
      </c>
    </row>
    <row r="1221" spans="1:3" ht="60" x14ac:dyDescent="0.25">
      <c r="A1221" s="61" t="str">
        <f>'5. Données salariales brutes'!A1221</f>
        <v>SR-W (Groupe salarial 9) APD-2</v>
      </c>
      <c r="B1221" s="130" t="str" cm="1">
        <f t="array" ref="B1221">_xlfn.TEXTJOIN(", ", TRUE, _xlfn._xlws.FILTER('5. Données salariales brutes'!$A$2:$A$1297, ('5. Données salariales brutes'!$C$2:$C$1297 &lt; '5. Données salariales brutes'!D1221) * ('5. Données salariales brutes'!$C$2:$C$1297 &gt;= '5. Données salariales brutes'!C1221) * ('5. Données salariales brutes'!$A$2:$A$1297 &lt;&gt; '5. Données salariales brutes'!A1221), "No matches"))</f>
        <v>CR-02, DA-CON-1, DD-01, ED-EST-01 Maritimes (EE 3), ED-EST-01 Maritimes (EE 4), ED-EST-02 Maritimes (EE 2), ED-EST-01 Québec (EE 2), ED-EST-02 Québec (EE 1), ED-EST-01 Ontario (EE 1), ED-EST-01 Manitoba (EE 1), ED-EST-01 Manitoba (EE 2), ED-EST-01 Saskatchewan (EE 3), ED-EST-02 Saskatchewan (EE 1), ED-EST-01 Alberta (EE 3), ED-EST-02 Alberta (EE 1), OE-CEO-3, OE-DEO-3, OE-MEO-3, SR-W (Groupe salarial 9) APC-2</v>
      </c>
      <c r="C1221" s="129" t="str" cm="1">
        <f t="array" ref="C1221">_xlfn.TEXTJOIN(", ",TRUE,_xlfn._xlws.FILTER('5. Données salariales brutes'!$A$2:$A$1297,('5. Données salariales brutes'!$C$2:$C$1297 &gt;'5. Données salariales brutes'!E1221)*('5. Données salariales brutes'!$C$2:$C$1297 &lt;'5. Données salariales brutes'!C1221),"No matches"))</f>
        <v>CM-02, CR-01, DA-PRO-1, ED-EST-01 Maritimes (EE 2), ED-EST-02 Maritimes (EE 1), ED-EST-01 Québec (EE 1), ED-EST-01 Saskatchewan (EE 2), ED-EST-01 Alberta (EE 1), ED-EST-01 Alberta (EE 2), OE-BEO-2, OE-CEO-2, OE-DEO-2, OE-MSE-2, OE-MEO-2, PY-01, ST-COR Niveau spécial C</v>
      </c>
    </row>
    <row r="1222" spans="1:3" ht="105" x14ac:dyDescent="0.25">
      <c r="A1222" s="61" t="str">
        <f>'5. Données salariales brutes'!A1222</f>
        <v>SR-W (Groupe salarial 9) APD-3</v>
      </c>
      <c r="B1222" s="130" t="str" cm="1">
        <f t="array" ref="B1222">_xlfn.TEXTJOIN(", ", TRUE, _xlfn._xlws.FILTER('5. Données salariales brutes'!$A$2:$A$1297, ('5. Données salariales brutes'!$C$2:$C$1297 &lt; '5. Données salariales brutes'!D1222) * ('5. Données salariales brutes'!$C$2:$C$1297 &gt;= '5. Données salariales brutes'!C1222) * ('5. Données salariales brutes'!$A$2:$A$1297 &lt;&gt; '5. Données salariales brutes'!A1222), "No matches"))</f>
        <v>DA-PRO-2, ED-EST-01 Maritimes (EE 5), ED-EST-02 Maritimes (EE 4), ED-EST-03 Maritimes (EE 1), ED-EST-03 Maritimes (EE 2), ED-EST-01 Québec (EE 3), ED-EST-02 Québec (EE 2), ED-EST-03 Québec (EE 1), ED-EST-01 Ontario (EE 3), ED-EST-01 Manitoba (EE 3), ED-EST-01 Manitoba (EE 4), ED-EST-02 Manitoba (EE 1), ED-EST-02 Manitoba (EE 2), ED-EST-01 Saskatchewan (EE 5), ED-EST-02 Saskatchewan (EE 2), ED-EST-01 Alberta (EE 4), ED-EST-01 Alberta (EE 5), ED-EST-02 Alberta (EE 2), ED-EST-01 Colombie-Britannique (EE 2), ED-LAT-01 (EE 1), EG-02 employé‑e‑s dont le traitement est protégé, GL-ELE -1, HS-PHS-01, LI-1, LI-2, OE-MEO-4, PY-02, SR-W (Groupe salarial 9) APC-3, ST-OCE-2, ST-STN-1, ST-STN-2</v>
      </c>
      <c r="C1222" s="129" t="str" cm="1">
        <f t="array" ref="C1222">_xlfn.TEXTJOIN(", ",TRUE,_xlfn._xlws.FILTER('5. Données salariales brutes'!$A$2:$A$1297,('5. Données salariales brutes'!$C$2:$C$1297 &gt;'5. Données salariales brutes'!E1222)*('5. Données salariales brutes'!$C$2:$C$1297 &lt;'5. Données salariales brutes'!C1222),"No matches"))</f>
        <v>CM-03, CR-02, DA-CON-1, DA-CON-2, DA-CON Niveau spécial C, ED-EST-01 Maritimes (EE 4), ED-EST-02 Maritimes (EE 3), ED-EST-01 Québec (EE 2), ED-EST-02 Québec (EE 1), ED-EST-01 Ontario (EE 1), ED-EST-01 Ontario (EE 2), ED-EST-01 Manitoba (EE 2), ED-EST-01 Saskatchewan (EE 4), ED-EST-02 Saskatchewan (EE 1), ED-EST-01 Alberta (EE 3), ED-EST-02 Alberta (EE 1), ED-EST-01 Colombie-Britannique (EE 1), GS-02, SR-W (Groupe salarial 9) APC-2, ST-OCE-1, ST-TYP-1, ST-TYP-2</v>
      </c>
    </row>
    <row r="1223" spans="1:3" ht="165" x14ac:dyDescent="0.25">
      <c r="A1223" s="61" t="str">
        <f>'5. Données salariales brutes'!A1223</f>
        <v>SR-W (Groupe salarial 9) APD-4</v>
      </c>
      <c r="B1223" s="130" t="str" cm="1">
        <f t="array" ref="B1223">_xlfn.TEXTJOIN(", ", TRUE, _xlfn._xlws.FILTER('5. Données salariales brutes'!$A$2:$A$1297, ('5. Données salariales brutes'!$C$2:$C$1297 &lt; '5. Données salariales brutes'!D1223) * ('5. Données salariales brutes'!$C$2:$C$1297 &gt;= '5. Données salariales brutes'!C1223) * ('5. Données salariales brutes'!$A$2:$A$1297 &lt;&gt; '5. Données salariales brutes'!A1223), "No matches"))</f>
        <v>CM-04, CR-03, DA-PRO-3, DD-02, ED-EST-01 Maritimes (EE 7), ED-EST-02 Maritimes (EE 6), ED-EST-03 Maritimes (EE 3), ED-EST-01 Québec (EE 5), ED-EST-02 Québec (EE 4), ED-EST-03 Québec (EE 2), ED-EST-03 Québec (EE 3), ED-EST-04 Québec (EE 1), ED-EST-01 Ontario (EE 5),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3),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ST-OCE-3, ST-SCY-1, ST-SCY-2</v>
      </c>
      <c r="C1223" s="129" t="str" cm="1">
        <f t="array" ref="C1223">_xlfn.TEXTJOIN(", ",TRUE,_xlfn._xlws.FILTER('5. Données salariales brutes'!$A$2:$A$1297,('5. Données salariales brutes'!$C$2:$C$1297 &gt;'5. Données salariales brutes'!E1223)*('5. Données salariales brutes'!$C$2:$C$1297 &lt;'5. Données salariales brutes'!C1223),"No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ED-EST-01 Colombie-Britannique (EE 2), ED-EST-01 Colombie-Britannique(EE 3), ED-EST-02 Colombie-Britannique (EE 1), ED-LAT-01 (EE 1), EG-02 employé‑e‑s dont le traitement est protégé, GL-ELE -1, GL-ELE -2, GL-MDO-1, HS-PHS-01, LI-2, OE-MEO-4, PY-02, SR-W (Groupe salarial 9) APC-3, ST-OCE-2, ST-STN-1, ST-STN-2</v>
      </c>
    </row>
    <row r="1224" spans="1:3" ht="180" x14ac:dyDescent="0.25">
      <c r="A1224" s="61" t="str">
        <f>'5. Données salariales brutes'!A1224</f>
        <v>SR-W (Groupe salarial 9) APD-5</v>
      </c>
      <c r="B1224" s="130" t="str" cm="1">
        <f t="array" ref="B1224">_xlfn.TEXTJOIN(", ", TRUE, _xlfn._xlws.FILTER('5. Données salariales brutes'!$A$2:$A$1297, ('5. Données salariales brutes'!$C$2:$C$1297 &lt; '5. Données salariales brutes'!D1224) * ('5. Données salariales brutes'!$C$2:$C$1297 &gt;= '5. Données salariales brutes'!C1224) * ('5. Données salariales brutes'!$A$2:$A$1297 &lt;&gt; '5. Données salariales brutes'!A1224), "No matches"))</f>
        <v>CM-05, CR-04, ED-EST-01 (EE 1), ED-EST-01 (EE 2), ED-EST-02 Maritimes (EE 7), ED-EST-02 Maritimes (EE 8), ED-EST-03 Maritimes (EE 5), ED-EST-04 Maritimes (EE 1), ED-EST-01 Québec (EE 6), ED-EST-02 Québec (EE 5), ED-EST-03 Québec (EE 4), ED-EST-04 Québec (EE 2), ED-EST-04 Québec (EE 3), ED-EST-05 Québec (EE 1), ED-EST-01 Ontario (EE 7), ED-EST-01 Ontario (EE 8), ED-EST-02 Ontario (EE 3), ED-EST-03 Ontario (EE 2), ED-EST-01 Manitoba (EE 8), ED-EST-02 Manitoba (EE 5), ED-EST-02 Manitoba (EE 6), ED-EST-03 Manitoba (EE 2), ED-EST-03 Manitoba (EE 3), ED-EST-02 Saskatchewan (EE 5), ED-EST-02 Saskatchewan (EE 6), ED-EST-03 Saskatchewan (EE 3), ED-EST-03 Saskatchewan (EE 4), ED-EST-01 Alberta (EE 8), ED-EST-02 Alberta (EE 5), ED-EST-03 Alberta (EE 2), ED-EST-01 Colombie-Britannique (EE 5), ED-EST-01 Colombie-Britannique (EE 6), ED-EST-02 Colombie-Britannique (EE 3), ED-EST-02 Colombie-Britannique (EE 4), ED-EST-03 Colombie-Britannique (EE 1), ED-LAT-01 (EE 4), ED-LAT-02 (EE 1), GL-AMW-00, GL-AMW-3, GL-AMW-4, GL-ELE -5, GL-ELE -6, GL-MAN-2, GL-MAN-3, GL-MDO-4, GL-MOC-3, GL-MOC-4, GS-03, GS-04, HS-HDO-02, LI-4, OE-MEO-5, PY-04, SR-W (Groupe salarial 1), ST-COR-1, ST-SCY-3, TI-01</v>
      </c>
      <c r="C1224" s="129" t="str" cm="1">
        <f t="array" ref="C1224">_xlfn.TEXTJOIN(", ",TRUE,_xlfn._xlws.FILTER('5. Données salariales brutes'!$A$2:$A$1297,('5. Données salariales brutes'!$C$2:$C$1297 &gt;'5. Données salariales brutes'!E1224)*('5. Données salariales brutes'!$C$2:$C$1297 &lt;'5. Données salariales brutes'!C1224),"No matches"))</f>
        <v>CM-04, CR-03, DA-PRO-3, DD-02, ED-EST-01 Maritimes (EE 7), ED-EST-01 Maritimes (EE 8), ED-EST-02 Maritimes (EE 6), ED-EST-03 Maritimes (EE 3), ED-EST-03 Maritimes (EE 4), ED-EST-01 Québec (EE 5), ED-EST-02 Québec (EE 4), ED-EST-03 Québec (EE 3), ED-EST-04 Québec (EE 1), ED-EST-01 Ontario (EE 5), ED-EST-01 Ontario (EE 6), ED-EST-02 Ontario (EE 2), ED-EST-03 Ontario (EE 1), ED-EST-01 Manitoba (EE 6), ED-EST-01 Manitoba (EE 7), ED-EST-02 Manitoba (EE 4), ED-EST-03 Manitoba (EE 1), ED-EST-01 Saskatchewan (EE 7), ED-EST-01 Saskatchewan (EE 8),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GL-AMW-2, GL-ELE -3, GL-ELE -4, GL-MAN-1, GL-MDO-2, GL-MDO-3, GL-MOC-1, GL-MOC-2, GT-01, HS-PHS-02, LI-3, PY-03, SR-W (Groupe salarial 9) APC-4, ST-OCE-3, ST-SCY-2</v>
      </c>
    </row>
    <row r="1225" spans="1:3" ht="225" x14ac:dyDescent="0.25">
      <c r="A1225" s="61" t="str">
        <f>'5. Données salariales brutes'!A1225</f>
        <v>SR-W (Groupe salarial 9) APD-6</v>
      </c>
      <c r="B1225" s="130" t="str" cm="1">
        <f t="array" ref="B1225">_xlfn.TEXTJOIN(", ", TRUE, _xlfn._xlws.FILTER('5. Données salariales brutes'!$A$2:$A$1297, ('5. Données salariales brutes'!$C$2:$C$1297 &lt; '5. Données salariales brutes'!D1225) * ('5. Données salariales brutes'!$C$2:$C$1297 &gt;= '5. Données salariales brutes'!C1225) * ('5. Données salariales brutes'!$A$2:$A$1297 &lt;&gt; '5. Données salariales brutes'!A1225), "No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ED-EST-02 Ontario (EE 5), ED-EST-03 Ontario (EE 4), ED-EST-04 Ontario (EE 1), ED-EST-02 Manitoba (EE 8), ED-EST-02 Manitoba (EE 9), ED-EST-03 Manitoba (EE 4), ED-EST-03 Manitoba (EE 5), ED-EST-02 Saskatchewan (EE 7), ED-EST-03 Saskatchewan (EE 5), ED-EST-04 Saskatchewan (EE 1), ED-EST-02 Alberta (EE 6),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GL-MOC-5, GL-MOC-6, GL-PRW-00, GL-PRW-5, HP-01, HS-HDO-03, HS-HDO-04, LI-5,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c r="C1225" s="129" t="str" cm="1">
        <f t="array" ref="C1225">_xlfn.TEXTJOIN(", ",TRUE,_xlfn._xlws.FILTER('5. Données salariales brutes'!$A$2:$A$1297,('5. Données salariales brutes'!$C$2:$C$1297 &gt;'5. Données salariales brutes'!E1225)*('5. Données salariales brutes'!$C$2:$C$1297 &lt;'5. Données salariales brutes'!C1225),"No matches"))</f>
        <v>CM-05, CR-04, ED-EST-01 (EE 2), ED-EST-02 Maritimes (EE 8), ED-EST-03 Maritimes (EE 5), ED-EST-04 Maritimes (EE 1), ED-EST-04 Maritimes (EE 2), ED-EST-01 Québec (EE 6), ED-EST-02 Québec (EE 5), ED-EST-02 Québec (EE 6), ED-EST-03 Québec (EE 4), ED-EST-04 Québec (EE 2), ED-EST-04 Québec (EE 3), ED-EST-05 Québec (EE 1), ED-EST-01 Ontario (EE 7), ED-EST-01 Ontario (EE 8), ED-EST-02 Ontario (EE 3), ED-EST-02 Ontario (EE 4), ED-EST-03 Ontario (EE 2), ED-EST-03 Ontario (EE 3), ED-EST-01 Manitoba (EE 8), ED-EST-02 Manitoba (EE 6), ED-EST-02 Manitoba (EE 7), ED-EST-03 Manitoba (EE 3), ED-EST-02 Saskatchewan (EE 5), ED-EST-02 Saskatchewan (EE 6), ED-EST-03 Saskatchewan (EE 3), ED-EST-03 Saskatchewan (EE 4), ED-EST-01 Alberta (EE 8), ED-EST-02 Alberta (EE 5), ED-EST-03 Alberta (EE 2), ED-EST-03 Alberta (EE 3), ED-EST-01 Colombie-Britannique (EE 5), ED-EST-01 Colombie-Britannique (EE 6), ED-EST-02 Colombie-Britannique (EE 4), ED-EST-03 Colombie-Britannique (EE 1), ED-LAT-01 (EE 4), ED-LAT-01 (EE 5), ED-LAT-02 (EE 1), ED-LAT-02 (EE 2), EL-01, GL-AMW-00, GL-AMW-4, GL-AMW-5, GL-ELE -6, GL-MAN-2, GL-MAN-3, GL-MDO-4, GL-MDO-5, GL-MOC-3, GL-MOC-4, GS-04, HS-HDO-02, HS-PHS-03, OE-MEO-5, PY-04, SR-W (Groupe salarial 1), ST-COR-1, ST-SCY-3, TI-01</v>
      </c>
    </row>
    <row r="1226" spans="1:3" ht="270" x14ac:dyDescent="0.25">
      <c r="A1226" s="61" t="str">
        <f>'5. Données salariales brutes'!A1226</f>
        <v>SR-W (Groupe salarial 9) APD-7</v>
      </c>
      <c r="B1226" s="130" t="str" cm="1">
        <f t="array" ref="B1226">_xlfn.TEXTJOIN(", ", TRUE, _xlfn._xlws.FILTER('5. Données salariales brutes'!$A$2:$A$1297, ('5. Données salariales brutes'!$C$2:$C$1297 &lt; '5. Données salariales brutes'!D1226) * ('5. Données salariales brutes'!$C$2:$C$1297 &gt;= '5. Données salariales brutes'!C1226) * ('5. Données salariales brutes'!$A$2:$A$1297 &lt;&gt; '5. Données salariales brutes'!A1226), "No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v>
      </c>
      <c r="C1226" s="129" t="str" cm="1">
        <f t="array" ref="C1226">_xlfn.TEXTJOIN(", ",TRUE,_xlfn._xlws.FILTER('5. Données salariales brutes'!$A$2:$A$1297,('5. Données salariales brutes'!$C$2:$C$1297 &gt;'5. Données salariales brutes'!E1226)*('5. Données salariales brutes'!$C$2:$C$1297 &lt;'5. Données salariales brutes'!C1226),"No matches"))</f>
        <v>DA-PRO-4, DD-03, ED-EST-01 (EE 3), ED-EST-02 (EE 1) , ED-EST-02 (EE 2) , ED-EST-02 Maritimes (EE 9), ED-EST-03 Maritimes (EE 6), ED-EST-03 Maritimes (EE 7), ED-EST-04 Maritimes (EE 3), ED-EST-05 Maritimes (EE 1), ED-EST-01 Québec (EE 7), ED-EST-01 Québec (EE 8), ED-EST-02 Québec (EE 7), ED-EST-03 Québec (EE 5), ED-EST-03 Québec (EE 6), ED-EST-04 Québec (EE 4), ED-EST-05 Québec (EE 2), ED-EST-06 Québec (EE 1), ED-EST-02 Ontario (EE 5), ED-EST-03 Ontario (EE 4), ED-EST-04 Ontario (EE 1), ED-EST-02 Manitoba (EE 8), ED-EST-02 Manitoba (EE 9), ED-EST-03 Manitoba (EE 4), ED-EST-03 Manitoba (EE 5), ED-EST-02 Saskatchewan (EE 7), ED-EST-03 Saskatchewan (EE 5), ED-EST-04 Saskatchewan (EE 1), ED-EST-02 Alberta (EE 6), ED-EST-02 Alberta (EE 7), ED-EST-03 Alberta (EE 4), ED-EST-04 Alberta (EE 1), ED-EST-01 Colombie-Britannique (EE 7), ED-EST-02 Colombie-Britannique (EE 5), ED-EST-02 Colombie-Britannique (EE 6), ED-EST-03 Colombie-Britannique (EE 2), ED-EST-03 Colombie-Britannique (EE 3), ED-EST-04 Colombie-Britannique (EE 1), ED-LAT-01 (EE 6), ED-LAT-02 (EE 3), ED-LAT-03 (EE 1), ED-LAT-03 (EE 2), EU-PEI-1, GL-AMW-6, GL-ELE -7, GL-ELE -8, GL-GHW-3, GL-MAM-5, GL-MAN-4, GL-MAN-5, GL-MDO-6, GL-MDO-7, GL-MOC-5, GL-MOC-6, GL-PRW-00, GL-PRW-5, GT-02, HP-01, HS-HDO-03, HS-HDO-04, OM-01, SC-1 (service du pont et service de la chambre des machines), SC-2 (service du pont et service de la chambre des machines), SC-STD-1, SC-STD-2, SC-1 (utilisation de matériel et métier spécialisés), SC-2 (utilisation de matériel et métier spécialisés), SR-W (Groupe salarial 9) APC-5, ST-SCY-4, TI-02, WP-01</v>
      </c>
    </row>
    <row r="1227" spans="1:3" ht="285" x14ac:dyDescent="0.25">
      <c r="A1227" s="61" t="str">
        <f>'5. Données salariales brutes'!A1227</f>
        <v>SR-W (Groupe salarial 9) APD-8</v>
      </c>
      <c r="B1227" s="130" t="str" cm="1">
        <f t="array" ref="B1227">_xlfn.TEXTJOIN(", ", TRUE, _xlfn._xlws.FILTER('5. Données salariales brutes'!$A$2:$A$1297, ('5. Données salariales brutes'!$C$2:$C$1297 &lt; '5. Données salariales brutes'!D1227) * ('5. Données salariales brutes'!$C$2:$C$1297 &gt;= '5. Données salariales brutes'!C1227) * ('5. Données salariales brutes'!$A$2:$A$1297 &lt;&gt; '5. Données salariales brutes'!A1227), "No matches"))</f>
        <v>AR-01, AS-02, CM-07,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8), ED-EST-03 Ontario (EE 6), ED-EST-03 Ontario (EE 7),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GL-MAM-8, GL-MAN-8, GL-MDO-9, GL-MDO-10, GL-MOC-8, GL-MOC-9, GL-MST-11, GL-PCF-6, GL-PCF-7, GL-PIP-00, GL-PRW-8, GL-VHE-00,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APD-9, TI-03, TR-01</v>
      </c>
      <c r="C1227" s="129" t="str" cm="1">
        <f t="array" ref="C1227">_xlfn.TEXTJOIN(", ",TRUE,_xlfn._xlws.FILTER('5. Données salariales brutes'!$A$2:$A$1297,('5. Données salariales brutes'!$C$2:$C$1297 &gt;'5. Données salariales brutes'!E1227)*('5. Données salariales brutes'!$C$2:$C$1297 &lt;'5. Données salariales brutes'!C1227),"No matches"))</f>
        <v>AS-01, CM-06, CR-05, DA-CON-4, DA-PRO-5, DD-04, ED-EST-01 (EE 4), ED-EST-02 (EE 3) , ED-EST-03 (EE 1), ED-EST-03 Maritimes (EE 8), ED-EST-03 Maritimes (EE 9), ED-EST-04 Maritimes (EE 4), ED-EST-05 Maritimes (EE 2), ED-EST-06 Maritimes (EE 1), ED-EST-01 Québec (EE 9), ED-EST-02 Québec (EE 8), ED-EST-02 Québec (EE 9), ED-EST-03 Québec (EE 7), ED-EST-04 Québec (EE 5), ED-EST-04 Québec (EE 6), ED-EST-05 Québec (EE 3), ED-EST-05 Québec (EE 4), ED-EST-06 Québec (EE 2), ED-EST-02 Ontario (EE 6), ED-EST-02 Ontario (EE 7), ED-EST-03 Ontario (EE 5), ED-EST-04 Ontario (EE 2), ED-EST-04 Ontario (EE 3), ED-EST-05 Ontario (EE 1), ED-EST-05 Ontario (EE 2), ED-EST-03 Manitoba (EE 6), ED-EST-03 Manitoba (EE 7), ED-EST-04 Manitoba (EE 1), ED-EST-02 Saskatchewan (EE 8), ED-EST-02 Saskatchewan (EE 9), ED-EST-03 Saskatchewan (EE 6), ED-EST-03 Saskatchewan (EE 7), ED-EST-04 Saskatchewan (EE 2), ED-EST-02 Alberta (EE 8), ED-EST-03 Alberta (EE 5), ED-EST-04 Alberta (EE 2), ED-EST-05 Alberta (EE 1), ED-EST-01 Colombie-Britannique (EE 8), ED-EST-02 Colombie-Britannique (EE 7), ED-EST-03 Colombie-Britannique (EE 4), ED-EST-04 Colombie-Britannique (EE 2), ED-EST-05 Colombie-Britannique (EE 1), ED-LAT-01 (EE 7), ED-LAT-01 (EE 8), ED-LAT-02 (EE 4), ED-LAT-02 (EE 5), ED-LAT-03 (EE 3), ED-LAT-03 (EE 4), ED-LAT-04 (EE 1), ED-LAT-04 (EE 2), EG-01, GL-AIM-00, GL-AMW-7, GL-AMW-8, GL-ELE -9, GL-ELE -10, GL-GHW-4, GL-GHW-5, GL-INM-00, GL-INM-9, GL-MAM-00, GL-MAM-6, GL-MAM-7, GL-MAN-6, GL-MAN-7, GL-MDO-8, GL-MOC-7, GL-MST-00, GL-MST-9, GL-MST-10, GL-PCF-00, GL-PRW-6, GL-PRW-7, GL-WOW-00, GS-05, GS-06, HS-PHS-04, IS-01 , LI-6, MA-01, PG-01, PI-01-CGC, PM-01 , PY-05, SC-3 (service du pont et service de la chambre des machines), SC-4 (service du pont et service de la chambre des machines), SC-STD-3, SC-STD-4, SC-3 (utilisation de matériel et métier spécialisés), SR-W (Groupe salarial 2), SR-W (Groupe salarial 9) APC-6, SR-W (Groupe salarial 9) APD-7</v>
      </c>
    </row>
    <row r="1228" spans="1:3" ht="300" x14ac:dyDescent="0.25">
      <c r="A1228" s="61" t="str">
        <f>'5. Données salariales brutes'!A1228</f>
        <v>SR-W (Groupe salarial 9) APD-9</v>
      </c>
      <c r="B1228" s="130" t="str" cm="1">
        <f t="array" ref="B1228">_xlfn.TEXTJOIN(", ", TRUE, _xlfn._xlws.FILTER('5. Données salariales brutes'!$A$2:$A$1297, ('5. Données salariales brutes'!$C$2:$C$1297 &lt; '5. Données salariales brutes'!D1228) * ('5. Données salariales brutes'!$C$2:$C$1297 &gt;= '5. Données salariales brutes'!C1228) * ('5. Données salariales brutes'!$A$2:$A$1297 &lt;&gt; '5. Données salariales brutes'!A1228), "No matches"))</f>
        <v>AS-03, CR-06, DA-CON-6, DA-PRO-6, DD-05, DS-1, EC-02,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ED-EST-06 Québec (EE 5), ED-EST-02 Ontario (EE 9), ED-EST-03 Ontario (EE 8), ED-EST-04 Ontario (EE 5), ED-EST-05 Ontario (EE 4), ED-EST-06 Ontario (EE 2), ED-EST-04 Manitoba (EE 3), ED-EST-05 Manitoba (EE 2), ED-EST-06 Manitoba (EE 1), ED-EST-03 Saskatchewan (EE 9), ED-EST-04 Saskatchewan (EE 4), ED-EST-04 Saskatchewan (EE 5), ED-EST-05 Saskatchewan (EE 3), ED-EST-06 Saskatchewan (EE 1), ED-EST-06 Saskatchewan (EE 2), ED-EST-03 Alberta (EE 8), ED-EST-04 Alberta (EE 4), ED-EST-05 Alberta (EE 3), ED-EST-06 Alberta (EE 2), ED-EST-03 Colombie-Britannique(EE 6), ED-EST-04 Colombie-Britannique (EE 5), ED-EST-05 Colombie-Britannique (EE 3), ED-EST-06 Colombie-Britannique (EE 2), ED-LAT-01 (EE 11), ED-LAT-01 (EE 12), ED-LAT-02 (EE 8), ED-LAT-03 (EE 6), ED-LAT-03 (EE 7), ED-LAT-04 (EE 4), ED-LAT-04 (EE 5), FR - Recruitment, GL-AIM-10, GL-AIM-11, GL-AMW-11, GL-COI-00, GL-EIM-00, GL-EIM-9, GL-ELE -12, GL-ELE -13, GL-GHW-8, GL-INM-11, GL-INM-12, GL-MAM-9, GL-MAM-10, GL-MAN-9, GL-MAN-10, GL-MDO-11, GL-MOC-10, GL-MST-12, GL-MST-13, GL-PCF-8, GL-PRW-9, GL-PRW-10, GL-SMW-00, GL-VHE-8, GL-WOW-9, GL-WOW-10, GS-08, HP-03, HS-HDO-07, HS-PHS-06, HS-PHS-07, LI-8, OM-02, PE-01, PG-02, PI-03-CGC, PM-03 , PO-IMA-01, PO-LES-TO-01, PO-LES-IM-01, PO-TCO-01, PR(S)-01, PY-07, SC-6 (service du pont et service de la chambre des machines), SC-7 (service du pont et service de la chambre des machines), SC-STD-6, SC-STD-7, SG-PAT-01, SO-MAO-TO, SR-E (Groupe salarial 1), SR-W (Groupe salarial 9) APC-8, SR-W (Groupe salarial 9) APD-10, ST-COR-2, TI-04, WP-02</v>
      </c>
      <c r="C1228" s="129" t="str" cm="1">
        <f t="array" ref="C1228">_xlfn.TEXTJOIN(", ",TRUE,_xlfn._xlws.FILTER('5. Données salariales brutes'!$A$2:$A$1297,('5. Données salariales brutes'!$C$2:$C$1297 &gt;'5. Données salariales brutes'!E1228)*('5. Données salariales brutes'!$C$2:$C$1297 &lt;'5. Données salariales brutes'!C1228),"No matches"))</f>
        <v>AR-01, AS-02, CM-07, CO-DEV/PER, DA-CON-5, EC-01, ED-EST-01 (EE 5), ED-EST-02 (EE 4), ED-EST-03 (EE 2), ED-EST-04 Maritimes (EE 5), ED-EST-04 Maritimes (EE 6), ED-EST-05 Maritimes (EE 3), ED-EST-06 Maritimes (EE 2), ED-EST-01 Québec (EE 10), ED-EST-02 Québec (EE 10), ED-EST-03 Québec (EE 8), ED-EST-04 Québec (EE 7), ED-EST-05 Québec (EE 5), ED-EST-06 Québec (EE 3), ED-EST-02 Ontario (EE 7), ED-EST-02 Ontario (EE 8), ED-EST-03 Ontario (EE 6), ED-EST-03 Ontario (EE 7), ED-EST-04 Ontario (EE 3), ED-EST-04 Ontario (EE 4), ED-EST-05 Ontario (EE 3), ED-EST-06 Ontario (EE 1), ED-EST-03 Manitoba (EE 8), ED-EST-03 Manitoba (EE 9), ED-EST-04 Manitoba (EE 2), ED-EST-05 Manitoba (EE 1), ED-EST-03 Saskatchewan (EE 8), ED-EST-04 Saskatchewan (EE 3), ED-EST-05 Saskatchewan (EE 1), ED-EST-05 Saskatchewan (EE 2), ED-EST-02 Alberta (EE 9), ED-EST-03 Alberta (EE 6), ED-EST-03 Alberta (EE 7), ED-EST-04 Alberta (EE 3), ED-EST-05 Alberta (EE 2), ED-EST-06 Alberta (EE 1), ED-EST-02 Colombie-Britannique (EE 8), ED-EST-02 Colombie-Britannique (EE 9), ED-EST-03 Colombie-Britannique (EE 5), ED-EST-04 Colombie-Britannique (EE 3), ED-EST-04 Colombie-Britannique (EE 4), ED-EST-05 Colombie-Britannique (EE 2), ED-EST-06 Colombie-Britannique (EE 1), ED-LAT-01 (EE 9), ED-LAT-01 (EE 10), ED-LAT-02 (EE 6), ED-LAT-02 (EE 7), ED-LAT-03 (EE 5), ED-LAT-04 (EE 3), EG-02, EL-02, EN-ENG-01, GL-AIM-9, GL-AMW-9, GL-AMW-10, GL-ELE -11, GL-GHW-6, GL-GHW-7, GL-INM-10, GL-MAM-7, GL-MAM-8, GL-MAN-8, GL-MDO-9, GL-MDO-10, GL-MOC-8, GL-MOC-9, GL-MST-11, GL-PCF-6, GL-PCF-7, GL-PIP-00, GL-PRW-8, GL-VHE-00, GS-06, GS-07, GT-03, HP-02, HS-HDO-05, HS-HDO-06, HS-PHS-05, IS-02 , LI-7, MT-01, PI-02-CGC, PM-02 , PY-06, RO-01, SC-5 (service du pont et service de la chambre des machines), SC-STD-5, SC-4 (utilisation de matériel et métier spécialisés), SG-SRE-01, SR-W (Groupe salarial 3), SR-W (Groupe salarial 9) APC-7, SR-W (Groupe salarial 9) APD-8, TI-03, TR-01</v>
      </c>
    </row>
    <row r="1229" spans="1:3" ht="315" x14ac:dyDescent="0.25">
      <c r="A1229" s="61" t="str">
        <f>'5. Données salariales brutes'!A1229</f>
        <v>SR-W (Groupe salarial 9) APD-10</v>
      </c>
      <c r="B1229" s="130" t="str" cm="1">
        <f t="array" ref="B1229">_xlfn.TEXTJOIN(", ", TRUE, _xlfn._xlws.FILTER('5. Données salariales brutes'!$A$2:$A$1297, ('5. Données salariales brutes'!$C$2:$C$1297 &lt; '5. Données salariales brutes'!D1229) * ('5. Données salariales brutes'!$C$2:$C$1297 &gt;= '5. Données salariales brutes'!C1229) * ('5. Données salariales brutes'!$A$2:$A$1297 &lt;&gt; '5. Données salariales brutes'!A1229),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SW-SCW-01, SW-CHA-01</v>
      </c>
      <c r="C1229" s="129" t="str" cm="1">
        <f t="array" ref="C1229">_xlfn.TEXTJOIN(", ",TRUE,_xlfn._xlws.FILTER('5. Données salariales brutes'!$A$2:$A$1297,('5. Données salariales brutes'!$C$2:$C$1297 &gt;'5. Données salariales brutes'!E1229)*('5. Données salariales brutes'!$C$2:$C$1297 &lt;'5. Données salariales brutes'!C1229),"No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TI-04, WP-02</v>
      </c>
    </row>
    <row r="1230" spans="1:3" ht="255" x14ac:dyDescent="0.25">
      <c r="A1230" s="61" t="str">
        <f>'5. Données salariales brutes'!A1230</f>
        <v>SR-W (Groupe salarial 11)</v>
      </c>
      <c r="B1230" s="130" t="str" cm="1">
        <f t="array" ref="B1230">_xlfn.TEXTJOIN(", ", TRUE, _xlfn._xlws.FILTER('5. Données salariales brutes'!$A$2:$A$1297, ('5. Données salariales brutes'!$C$2:$C$1297 &lt; '5. Données salariales brutes'!D1230) * ('5. Données salariales brutes'!$C$2:$C$1297 &gt;= '5. Données salariales brutes'!C1230) * ('5. Données salariales brutes'!$A$2:$A$1297 &lt;&gt; '5. Données salariales brutes'!A1230), "No matches"))</f>
        <v>CX-1, DD-08,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ED-EST-06 Colombie-Britannique (EE 7), ED-LAT-03 (EE 13), ED-LAT-04 (EE 11), ED-LAT-04 (EE 12), EG-05, EL-05, FO-01, FR-1, GL-COI-14, GL-EIM-13, GL-EIM-14, GL-PCF-13, GL-PCF-14, GL-PIP-14, GL-SMW-12, GL-SMW-13, GL-VHE-13, GL-VHE-14, GS-12, GT-05, HP-05, HS-HDO-10, HS-PHS-09, HS-PHS-10, MA-03, PO-IMA-03, PO-LES-TO-03, PO-LES-IM-03, PO-TCO-03, RO-04, SO-MAO-03, SO-RAD-02, SR-E (Groupe salarial 4 MDO-5), SR-E (Groupe salarial 5), TI-05 Aviation, TR-02</v>
      </c>
      <c r="C1230" s="129" t="str" cm="1">
        <f t="array" ref="C1230">_xlfn.TEXTJOIN(", ",TRUE,_xlfn._xlws.FILTER('5. Données salariales brutes'!$A$2:$A$1297,('5. Données salariales brutes'!$C$2:$C$1297 &gt;'5. Données salariales brutes'!E1230)*('5. Données salariales brutes'!$C$2:$C$1297 &lt;'5. Données salariales brutes'!C1230),"No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SW-SCW-02, SW-CHA-02, TI-05, UT-1, WP-03</v>
      </c>
    </row>
    <row r="1231" spans="1:3" ht="180" x14ac:dyDescent="0.25">
      <c r="A1231" s="61" t="str">
        <f>'5. Données salariales brutes'!A1231</f>
        <v>SR-W (Groupe salarial 12)</v>
      </c>
      <c r="B1231" s="130" t="str" cm="1">
        <f t="array" ref="B1231">_xlfn.TEXTJOIN(", ", TRUE, _xlfn._xlws.FILTER('5. Données salariales brutes'!$A$2:$A$1297, ('5. Données salariales brutes'!$C$2:$C$1297 &lt; '5. Données salariales brutes'!D1231) * ('5. Données salariales brutes'!$C$2:$C$1297 &gt;= '5. Données salariales brutes'!C1231) * ('5. Données salariales brutes'!$A$2:$A$1297 &lt;&gt; '5. Données salariales brutes'!A1231), "No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ED-EST-06 Colombie-Britannique (EE 11), EG-06, EL-06, FB-4, FR-3, GT-06, HP-07, LS-03, ND-DIT-2, ND-HME-2, NU-CHN-2, NU-CHN-3, NU-HOS-2, NU-HOS-3, PI-07-CGC, SG-PAT-03, SO-FLP-04, SO-MAO-05, SR-E (Groupe salarial 10), SR-E (Groupe salarial 11), SR-E (Groupe salarial 12), SW-SCW-02 Travailleurs du service social clinique, SW-CHA-03, TI-07</v>
      </c>
      <c r="C1231" s="129" t="str" cm="1">
        <f t="array" ref="C1231">_xlfn.TEXTJOIN(", ",TRUE,_xlfn._xlws.FILTER('5. Données salariales brutes'!$A$2:$A$1297,('5. Données salariales brutes'!$C$2:$C$1297 &gt;'5. Données salariales brutes'!E1231)*('5. Données salariales brutes'!$C$2:$C$1297 &lt;'5. Données salariales brutes'!C1231),"No matches"))</f>
        <v>AG-02, AI-02, AS-05, BI-02, CH-02, CX-2, DD-09, ED-EDS-02, ED-EST-03 (EE 9), ED-EST-04 (EE 7), ED-EST-05 (EE 5), ED-EST-06 (EE 4), ED-EST-06 Maritimes (EE 10), ED-EST-06 Québec (EE 11), ED-EST-06 Québec (EE 12), ED-EST-06 Ontario (EE 8), ED-EST-04 Manitoba (EE 10), ED-EST-05 Manitoba (EE 8), ED-EST-05 Manitoba (EE 9), ED-EST-06 Manitoba (EE 7), ED-EST-06 Manitoba (EE 8), ED-EST-05 Saskatchewan (EE 10), ED-EST-06 Saskatchewan (EE 8), ED-EST-06 Saskatchewan (EE 9), ED-EST-05 Alberta (EE 9), ED-EST-05 Alberta (EE 10), ED-EST-06 Alberta (EE 8), ED-EST-06 Alberta (EE 9), ED-EST-04 Colombie-Britannique (EE 11), ED-EST-05 Colombie-Britannique (EE 9), ED-EST-05 Colombie-Britannique (EE 10), ED-EST-06 Colombie-Britannique (EE 8), ED-EST-06 Colombie-Britannique (EE 9), ED-LAT-04 (EE 13), EL-05, EU-PEI-2, FB-3, FO-01, FR-2, FS-01, GL-SMW-14, GS-13, HP-06, HR-03, HS-PHS-10, IS-04 , IT-02, LP-00, ND-ADV-1, ND-DIT-1, ND-HME-1, OM-04, PC-02, PE-03, PG-04, PI-06-CGC, PM-05 , PM-MCO-01, PO-LES-TO-04, PO-TCO-04, PS-2, PR(S)-03, RO-05, SG-SRE-03, SO-FLP-03, SO-MAO-04, SO-RAD-03, SR-E (Groupe salarial 6), SR-E (Groupe salarial 7), SR-E (Groupe salarial 8), SR-E (Groupe salarial 9), SW-SCW-03, SW-SCW-01 Travailleurs du service social clinique, TI-06, TI-05 Marine, VM-1, WP-04</v>
      </c>
    </row>
    <row r="1232" spans="1:3" ht="210" x14ac:dyDescent="0.25">
      <c r="A1232" s="61" t="str">
        <f>'5. Données salariales brutes'!A1232</f>
        <v>ST-COR-1</v>
      </c>
      <c r="B1232" s="130" t="str" cm="1">
        <f t="array" ref="B1232">_xlfn.TEXTJOIN(", ", TRUE, _xlfn._xlws.FILTER('5. Données salariales brutes'!$A$2:$A$1297, ('5. Données salariales brutes'!$C$2:$C$1297 &lt; '5. Données salariales brutes'!D1232) * ('5. Données salariales brutes'!$C$2:$C$1297 &gt;= '5. Données salariales brutes'!C1232) * ('5. Données salariales brutes'!$A$2:$A$1297 &lt;&gt; '5. Données salariales brutes'!A1232), "No matches"))</f>
        <v>DA-PRO-4, DD-03, ED-EST-01 (EE 2), ED-EST-02 (EE 1) , ED-EST-02 Maritimes (EE 9), ED-EST-03 Maritimes (EE 6), ED-EST-04 Maritimes (EE 2), ED-EST-04 Maritimes (EE 3), ED-EST-05 Maritimes (EE 1), ED-EST-01 Québec (EE 7), ED-EST-02 Québec (EE 6), ED-EST-02 Québec (EE 7), ED-EST-03 Québec (EE 5), ED-EST-04 Québec (EE 3), ED-EST-04 Québec (EE 4), ED-EST-05 Québec (EE 2), ED-EST-01 Ontario (EE 8), ED-EST-02 Ontario (EE 4), ED-EST-02 Ontario (EE 5),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5), ED-EST-03 Colombie-Britannique (EE 2), ED-EST-04 Colombie-Britannique (EE 1), ED-LAT-01 (EE 5), ED-LAT-01 (EE 6), ED-LAT-02 (EE 2), ED-LAT-02 (EE 3), ED-LAT-03 (EE 1), EL-01, EU-PEI-1, GL-AMW-5, GL-AMW-6, GL-ELE -7, GL-ELE -8, GL-GHW-3, GL-MAN-4, GL-MDO-5, GL-MDO-6, GL-MOC-4, GL-MOC-5, GL-PRW-00, HS-HDO-03, HS-PHS-03, LI-5, PY-04, SC-1 (service du pont et service de la chambre des machines), SC-STD-1, SC-1 (utilisation de matériel et métier spécialisés), SR-W (Groupe salarial 9) APC-5, SR-W (Groupe salarial 9) APD-6, ST-SCY-4, TI-02</v>
      </c>
      <c r="C1232" s="129" t="str" cm="1">
        <f t="array" ref="C1232">_xlfn.TEXTJOIN(", ",TRUE,_xlfn._xlws.FILTER('5. Données salariales brutes'!$A$2:$A$1297,('5. Données salariales brutes'!$C$2:$C$1297 &gt;'5. Données salariales brutes'!E1232)*('5. Données salariales brutes'!$C$2:$C$1297 &lt;'5. Données salariales brutes'!C1232),"No matches"))</f>
        <v>CM-05, CR-04, ED-EST-01 (EE 1), ED-EST-01 Maritimes (EE 8), ED-EST-02 Maritimes (EE 7), ED-EST-02 Maritimes (EE 8), ED-EST-03 Maritimes (EE 4), ED-EST-03 Maritimes (EE 5), ED-EST-04 Maritimes (EE 1), ED-EST-01 Québec (EE 6), ED-EST-02 Québec (EE 5), ED-EST-03 Québec (EE 4), ED-EST-04 Québec (EE 2), ED-EST-05 Québec (EE 1), ED-EST-01 Ontario (EE 7), ED-EST-02 Ontario (EE 3), ED-EST-03 Ontario (EE 2),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ED-EST-02 Colombie-Britannique (EE 4), ED-EST-03 Colombie-Britannique (EE 1), ED-LAT-01 (EE 4), ED-LAT-02 (EE 1), GL-AMW-00, GL-AMW-3, GL-AMW-4, GL-ELE -5, GL-ELE -6, GL-MAN-2, GL-MAN-3, GL-MDO-4, GL-MOC-3, GS-03, GS-04, HS-HDO-02, LI-4, OE-MEO-5, SR-W (Groupe salarial 1), SR-W (Groupe salarial 9) APD-5, ST-SCY-3, TI-01</v>
      </c>
    </row>
    <row r="1233" spans="1:3" ht="300" x14ac:dyDescent="0.25">
      <c r="A1233" s="61" t="str">
        <f>'5. Données salariales brutes'!A1233</f>
        <v>ST-COR-2</v>
      </c>
      <c r="B1233" s="130" t="str" cm="1">
        <f t="array" ref="B1233">_xlfn.TEXTJOIN(", ", TRUE, _xlfn._xlws.FILTER('5. Données salariales brutes'!$A$2:$A$1297, ('5. Données salariales brutes'!$C$2:$C$1297 &lt; '5. Données salariales brutes'!D1233) * ('5. Données salariales brutes'!$C$2:$C$1297 &gt;= '5. Données salariales brutes'!C1233) * ('5. Données salariales brutes'!$A$2:$A$1297 &lt;&gt; '5. Données salariales brutes'!A1233), "No matches"))</f>
        <v>AS-03, DA-PRO-6, DS-1, EC-02, ED-EST-01 (EE 7) , ED-EST-02 (EE 6) , ED-EST-02 (EE 7) , ED-EST-03 (EE 4), ED-EST-04 (EE 1), ED-EST-04 (EE 2),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6), ED-EST-05 Ontario (EE 5), ED-EST-06 Ontario (EE 3), ED-EST-04 Manitoba (EE 4),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9), ED-LAT-03 (EE 7), ED-LAT-03 (EE 8), ED-LAT-04 (EE 5), ED-LAT-04 (EE 6), EG-03, EU-LAI-1, GL-AIM-11, GL-AMW-11, GL-AMW-12, GL-COI-9, GL-EIM-00, GL-EIM-9, GL-ELE -13, GL-ELE -14, GL-GHW-10, GL-GHW-11, GL-INM-12, GL-INM-13, GL-MAM-10, GL-MAN-10, GL-MAN-11, GL-MDO-12, GL-MOC-11, GL-MST-13, GL-MST-14, GL-PCF-8, GL-PCF-9, GL-PIP-9, GL-PRW-10, GL-PRW-11, GL-SMW-00, GL-SMW-8, GL-VHE-8, GL-VHE-9, GL-WOW-10, GL-WOW-11, GS-08, HP-03, HR-01, HS-HDO-07, HS-HDO-08, HS-PHS-07, LI-8, MA-02, PE-01, PG-02, PM-03 , PO-IMA-01, PO-LES-TO-01, PO-LES-IM-01, PO-TCO-01, PR(S)-01, SC-7 (service du pont et service de la chambre des machines), SC-STD-7, SC-5 (utilisation de matériel et métier spécialisés), SG-PAT-01, SR-E (Groupe salarial 2 ELE-2), SR-W (Groupe salarial 4), SR-W (Groupe salarial 5), SR-W (Groupe salarial 9) APC-8, SR-W (Groupe salarial 9) APD-10, SW-CHA-01, TI-04, WP-02</v>
      </c>
      <c r="C1233" s="129" t="str" cm="1">
        <f t="array" ref="C1233">_xlfn.TEXTJOIN(", ",TRUE,_xlfn._xlws.FILTER('5. Données salariales brutes'!$A$2:$A$1297,('5. Données salariales brutes'!$C$2:$C$1297 &gt;'5. Données salariales brutes'!E1233)*('5. Données salariales brutes'!$C$2:$C$1297 &lt;'5. Données salariales brutes'!C1233),"No matches"))</f>
        <v>AS-02, CM-07, CO-DEV/PER, CR-06, DA-CON-6, DD-05, ED-EST-01 (EE 6), ED-EST-02 (EE 5) , ED-EST-03 (EE 3), ED-EST-04 Maritimes (EE 6), ED-EST-04 Maritimes (EE 7), ED-EST-05 Maritimes (EE 4), ED-EST-06 Maritimes (EE 3), ED-EST-02 Québec (EE 10), ED-EST-02 Québec (EE 11), ED-EST-03 Québec (EE 9), ED-EST-04 Québec (EE 8), ED-EST-05 Québec (EE 5), ED-EST-05 Québec (EE 6), ED-EST-06 Québec (EE 3), ED-EST-06 Québec (EE 4), ED-EST-02 Ontario (EE 8), ED-EST-02 Ontario (EE 9), ED-EST-03 Ontario (EE 7), ED-EST-04 Ontario (EE 4), ED-EST-04 Ontario (EE 5), ED-EST-05 Ontario (EE 3), ED-EST-05 Ontario (EE 4), ED-EST-06 Ontario (EE 2), ED-EST-03 Manitoba (EE 9), ED-EST-04 Manitoba (EE 2), ED-EST-04 Manitoba (EE 3), ED-EST-05 Manitoba (EE 1), ED-EST-05 Manitoba (EE 2), ED-EST-03 Saskatchewan (EE 9), ED-EST-04 Saskatchewan (EE 4), ED-EST-05 Saskatchewan (EE 2), ED-EST-06 Saskatchewan (EE 1), ED-EST-03 Alberta (EE 7), ED-EST-04 Alberta (EE 4), ED-EST-05 Alberta (EE 3), ED-EST-06 Alberta (EE 1), ED-EST-06 Alberta (EE 2), ED-EST-02 Colombie-Britannique (EE 9), ED-EST-03 Colombie-Britannique (EE 5), ED-EST-03 Colombie-Britannique(EE 6), ED-EST-04 Colombie-Britannique (EE 4), ED-EST-05 Colombie-Britannique (EE 3), ED-EST-06 Colombie-Britannique (EE 1), ED-LAT-01 (EE 10), ED-LAT-01 (EE 11), ED-LAT-02 (EE 7), ED-LAT-02 (EE 8), ED-LAT-03 (EE 5), ED-LAT-03 (EE 6), ED-LAT-04 (EE 4), EG-02, EL-02, EN-ENG-01, FR - Recruitment, GL-AIM-9, GL-AIM-10, GL-AMW-10, GL-COI-00, GL-ELE -11, GL-ELE -12, GL-GHW-7, GL-GHW-8, GL-INM-10, GL-INM-11, GL-MAM-8, GL-MAM-9, GL-MAN-8, GL-MAN-9, GL-MDO-10, GL-MDO-11, GL-MOC-9, GL-MOC-10, GL-MST-11, GL-MST-12, GL-PCF-7, GL-PIP-00, GL-PRW-8, GL-PRW-9, GL-VHE-00, GL-WOW-9, GS-07, GT-03, HS-HDO-06, HS-PHS-05, HS-PHS-06, IS-02 , MT-01, OM-02, PI-03-CGC, PM-02 , PY-07, SC-6 (service du pont et service de la chambre des machines), SC-STD-6, SC-4 (utilisation de matériel et métier spécialisés), SG-SRE-01, SO-MAO-TO, SR-E (Groupe salarial 1), SR-W (Groupe salarial 9) APC-7, SR-W (Groupe salarial 9) APD-9, TR-01</v>
      </c>
    </row>
    <row r="1234" spans="1:3" ht="30" x14ac:dyDescent="0.25">
      <c r="A1234" s="61" t="str">
        <f>'5. Données salariales brutes'!A1234</f>
        <v>ST-COR Niveau spécial A</v>
      </c>
      <c r="B1234" s="130" t="str" cm="1">
        <f t="array" ref="B1234">_xlfn.TEXTJOIN(", ", TRUE, _xlfn._xlws.FILTER('5. Données salariales brutes'!$A$2:$A$1297, ('5. Données salariales brutes'!$C$2:$C$1297 &lt; '5. Données salariales brutes'!D1234) * ('5. Données salariales brutes'!$C$2:$C$1297 &gt;= '5. Données salariales brutes'!C1234) * ('5. Données salariales brutes'!$A$2:$A$1297 &lt;&gt; '5. Données salariales brutes'!A1234), "No matches"))</f>
        <v>CM-01, ED-EST-01 Maritimes (EE 1), ED-EST-01 Saskatchewan (EE 1), GS-01, SR-W (Groupe salarial 9) APC-1, SR-W (Groupe salarial 9) APD-1, ST-COR Niveau spécial B</v>
      </c>
      <c r="C1234" s="129" t="str" cm="1">
        <f t="array" ref="C1234">_xlfn.TEXTJOIN(", ",TRUE,_xlfn._xlws.FILTER('5. Données salariales brutes'!$A$2:$A$1297,('5. Données salariales brutes'!$C$2:$C$1297 &gt;'5. Données salariales brutes'!E1234)*('5. Données salariales brutes'!$C$2:$C$1297 &lt;'5. Données salariales brutes'!C1234),"No matches"))</f>
        <v>RO-00</v>
      </c>
    </row>
    <row r="1235" spans="1:3" ht="45" x14ac:dyDescent="0.25">
      <c r="A1235" s="61" t="str">
        <f>'5. Données salariales brutes'!A1235</f>
        <v>ST-COR Niveau spécial B</v>
      </c>
      <c r="B1235" s="130" t="str" cm="1">
        <f t="array" ref="B1235">_xlfn.TEXTJOIN(", ", TRUE, _xlfn._xlws.FILTER('5. Données salariales brutes'!$A$2:$A$1297, ('5. Données salariales brutes'!$C$2:$C$1297 &lt; '5. Données salariales brutes'!D1235) * ('5. Données salariales brutes'!$C$2:$C$1297 &gt;= '5. Données salariales brutes'!C1235) * ('5. Données salariales brutes'!$A$2:$A$1297 &lt;&gt; '5. Données salariales brutes'!A1235), "No matches"))</f>
        <v>ED-EST-01 Maritimes (EE 2), ED-EST-02 Maritimes (EE 1), ED-EST-01 Québec (EE 1), ED-EST-01 Saskatchewan (EE 1), ED-EST-01 Saskatchewan (EE 2), ED-EST-01 Alberta (EE 1), OE-BEO-2, OE-CEO-2, OE-DEO-2, OE-MSE-2, OE-MEO-2, ST-COR Niveau spécial C</v>
      </c>
      <c r="C1235" s="129" t="str" cm="1">
        <f t="array" ref="C1235">_xlfn.TEXTJOIN(", ",TRUE,_xlfn._xlws.FILTER('5. Données salariales brutes'!$A$2:$A$1297,('5. Données salariales brutes'!$C$2:$C$1297 &gt;'5. Données salariales brutes'!E1235)*('5. Données salariales brutes'!$C$2:$C$1297 &lt;'5. Données salariales brutes'!C1235),"No matches"))</f>
        <v>CM-01, ED-EST-01 Maritimes (EE 1), GS-01, SR-W (Groupe salarial 9) APC-1, SR-W (Groupe salarial 9) APD-1, ST-COR Niveau spécial A</v>
      </c>
    </row>
    <row r="1236" spans="1:3" ht="45" x14ac:dyDescent="0.25">
      <c r="A1236" s="61" t="str">
        <f>'5. Données salariales brutes'!A1236</f>
        <v>ST-COR Niveau spécial C</v>
      </c>
      <c r="B1236" s="130" t="str" cm="1">
        <f t="array" ref="B1236">_xlfn.TEXTJOIN(", ", TRUE, _xlfn._xlws.FILTER('5. Données salariales brutes'!$A$2:$A$1297, ('5. Données salariales brutes'!$C$2:$C$1297 &lt; '5. Données salariales brutes'!D1236) * ('5. Données salariales brutes'!$C$2:$C$1297 &gt;= '5. Données salariales brutes'!C1236) * ('5. Données salariales brutes'!$A$2:$A$1297 &lt;&gt; '5. Données salariales brutes'!A1236), "No matches"))</f>
        <v>CM-02, CR-01, DA-PRO-1, DD-01, ED-EST-01 Maritimes (EE 3), ED-EST-02 Maritimes (EE 2), ED-EST-01 Manitoba (EE 1), ED-EST-01 Saskatchewan (EE 2), ED-EST-01 Alberta (EE 2), OE-CEO-3, OE-DEO-3, OE-MEO-3, PY-01, SR-W (Groupe salarial 9) APD-2</v>
      </c>
      <c r="C1236" s="129" t="str" cm="1">
        <f t="array" ref="C1236">_xlfn.TEXTJOIN(", ",TRUE,_xlfn._xlws.FILTER('5. Données salariales brutes'!$A$2:$A$1297,('5. Données salariales brutes'!$C$2:$C$1297 &gt;'5. Données salariales brutes'!E1236)*('5. Données salariales brutes'!$C$2:$C$1297 &lt;'5. Données salariales brutes'!C1236),"No matches"))</f>
        <v>ED-EST-01 Maritimes (EE 2), ED-EST-02 Maritimes (EE 1), ED-EST-01 Québec (EE 1), ED-EST-01 Saskatchewan (EE 1), ED-EST-01 Alberta (EE 1), OE-BEO-2, OE-CEO-2, OE-DEO-2, OE-MSE-2, OE-MEO-2, SR-W (Groupe salarial 9) APC-1, SR-W (Groupe salarial 9) APD-1, ST-COR Niveau spécial B</v>
      </c>
    </row>
    <row r="1237" spans="1:3" ht="90" x14ac:dyDescent="0.25">
      <c r="A1237" s="61" t="str">
        <f>'5. Données salariales brutes'!A1237</f>
        <v>ST-OCE-1</v>
      </c>
      <c r="B1237" s="130" t="str" cm="1">
        <f t="array" ref="B1237">_xlfn.TEXTJOIN(", ", TRUE, _xlfn._xlws.FILTER('5. Données salariales brutes'!$A$2:$A$1297, ('5. Données salariales brutes'!$C$2:$C$1297 &lt; '5. Données salariales brutes'!D1237) * ('5. Données salariales brutes'!$C$2:$C$1297 &gt;= '5. Données salariales brutes'!C1237) * ('5. Données salariales brutes'!$A$2:$A$1297 &lt;&gt; '5. Données salariales brutes'!A1237), "No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SR-W (Groupe salarial 9) APD-3, ST-OCE-2, ST-STN-1</v>
      </c>
      <c r="C1237" s="129" t="str" cm="1">
        <f t="array" ref="C1237">_xlfn.TEXTJOIN(", ",TRUE,_xlfn._xlws.FILTER('5. Données salariales brutes'!$A$2:$A$1297,('5. Données salariales brutes'!$C$2:$C$1297 &gt;'5. Données salariales brutes'!E1237)*('5. Données salariales brutes'!$C$2:$C$1297 &lt;'5. Données salariales brutes'!C1237),"No matches"))</f>
        <v>CR-02, DA-CON-1, DA-CON-2, DA-CON Niveau spécial C, ED-EST-01 Maritimes (EE 4), ED-EST-02 Maritimes (EE 3), ED-EST-01 Québec (EE 2), ED-EST-02 Québec (EE 1), ED-EST-01 Ontario (EE 1), ED-EST-01 Manitoba (EE 1), ED-EST-01 Manitoba (EE 2), ED-EST-01 Saskatchewan (EE 3), ED-EST-01 Saskatchewan (EE 4), ED-EST-02 Saskatchewan (EE 1), ED-EST-01 Alberta (EE 3), ED-EST-02 Alberta (EE 1), ED-EST-01 Colombie-Britannique (EE 1), OE-CEO-3, OE-DEO-3, OE-MEO-3, SR-W (Groupe salarial 9) APC-2, ST-TYP-1, ST-TYP-2</v>
      </c>
    </row>
    <row r="1238" spans="1:3" ht="120" x14ac:dyDescent="0.25">
      <c r="A1238" s="61" t="str">
        <f>'5. Données salariales brutes'!A1238</f>
        <v>ST-OCE-2</v>
      </c>
      <c r="B1238" s="130" t="str" cm="1">
        <f t="array" ref="B1238">_xlfn.TEXTJOIN(", ", TRUE, _xlfn._xlws.FILTER('5. Données salariales brutes'!$A$2:$A$1297, ('5. Données salariales brutes'!$C$2:$C$1297 &lt; '5. Données salariales brutes'!D1238) * ('5. Données salariales brutes'!$C$2:$C$1297 &gt;= '5. Données salariales brutes'!C1238) * ('5. Données salariales brutes'!$A$2:$A$1297 &lt;&gt; '5. Données salariales brutes'!A1238), "No matches"))</f>
        <v>DA-CON-3, ED-EST-01 Maritimes (EE 6), ED-EST-02 Maritimes (EE 5), ED-EST-03 Maritimes (EE 2), ED-EST-01 Québec (EE 4), ED-EST-02 Québec (EE 3), ED-EST-03 Québec (EE 2), ED-EST-01 Ontario (EE 3), ED-EST-01 Ontario (EE 4), ED-EST-02 Ontario (EE 1), ED-EST-01 Manitoba (EE 4), ED-EST-01 Manitoba (EE 5), ED-EST-02 Manitoba (EE 2), ED-EST-02 Manitoba (EE 3), ED-EST-01 Saskatchewan (EE 6), ED-EST-02 Saskatchewan (EE 3), ED-EST-03 Saskatchewan (EE 1), ED-EST-01 Alberta (EE 5), ED-EST-02 Alberta (EE 3), ED-EST-01 Colombie-Britannique (EE 2), ED-EST-01 Colombie-Britannique(EE 3), ED-EST-02 Colombie-Britannique (EE 1), ED-LAT-01 (EE 1), GL-AMW-1, GL-ELE -2, GL-MDO-1, HS-HDO-01, LI-2, PY-02, SR-W (Groupe salarial 9) APC-3, SR-W (Groupe salarial 9) APD-4, ST-SCY-1, ST-STN-2</v>
      </c>
      <c r="C1238" s="129" t="str" cm="1">
        <f t="array" ref="C1238">_xlfn.TEXTJOIN(", ",TRUE,_xlfn._xlws.FILTER('5. Données salariales brutes'!$A$2:$A$1297,('5. Données salariales brutes'!$C$2:$C$1297 &gt;'5. Données salariales brutes'!E1238)*('5. Données salariales brutes'!$C$2:$C$1297 &lt;'5. Données salariales brutes'!C1238),"No matches"))</f>
        <v>CM-03, DA-CON-2, DA-CON Niveau spécial C, DA-PRO-2, ED-EST-01 Maritimes (EE 5), ED-EST-02 Maritimes (EE 3),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HS-PHS-01, LI-1, OE-MEO-4, SR-W (Groupe salarial 9) APD-3, ST-OCE-1, ST-STN-1, ST-TYP-1, ST-TYP-2</v>
      </c>
    </row>
    <row r="1239" spans="1:3" ht="180" x14ac:dyDescent="0.25">
      <c r="A1239" s="61" t="str">
        <f>'5. Données salariales brutes'!A1239</f>
        <v>ST-OCE-3</v>
      </c>
      <c r="B1239" s="130" t="str" cm="1">
        <f t="array" ref="B1239">_xlfn.TEXTJOIN(", ", TRUE, _xlfn._xlws.FILTER('5. Données salariales brutes'!$A$2:$A$1297, ('5. Données salariales brutes'!$C$2:$C$1297 &lt; '5. Données salariales brutes'!D1239) * ('5. Données salariales brutes'!$C$2:$C$1297 &gt;= '5. Données salariales brutes'!C1239) * ('5. Données salariales brutes'!$A$2:$A$1297 &lt;&gt; '5. Données salariales brutes'!A1239), "No matches"))</f>
        <v>CM-05, DD-02, ED-EST-01 (EE 1), ED-EST-01 Maritimes (EE 8), ED-EST-02 Maritimes (EE 7), ED-EST-03 Maritimes (EE 4), ED-EST-04 Maritimes (EE 1), ED-EST-01 Québec (EE 5), ED-EST-01 Québec (EE 6), ED-EST-02 Québec (EE 5), ED-EST-03 Québec (EE 3), ED-EST-04 Québec (EE 2), ED-EST-01 Ontario (EE 6), ED-EST-01 Ontario (EE 7), ED-EST-02 Ontario (EE 2), ED-EST-02 Ontario (EE 3), ED-EST-03 Ontario (EE 2), ED-EST-01 Manitoba (EE 7), ED-EST-01 Manitoba (EE 8), ED-EST-02 Manitoba (EE 5), ED-EST-03 Manitoba (EE 2), ED-EST-01 Saskatchewan (EE 8), ED-EST-02 Saskatchewan (EE 5), ED-EST-03 Saskatchewan (EE 3), ED-EST-01 Alberta (EE 7), ED-EST-01 Alberta (EE 8), ED-EST-02 Alberta (EE 4), ED-EST-03 Alberta (EE 2), ED-EST-01 Colombie-Britannique (EE 4), ED-EST-01 Colombie-Britannique (EE 5), ED-EST-02 Colombie-Britannique (EE 3), ED-EST-03 Colombie-Britannique (EE 1), ED-LAT-01 (EE 3), ED-LAT-01 (EE 4), ED-LAT-02 (EE 1), GL-AMW-00, GL-AMW-3, GL-ELE -5, GL-MAN-1, GL-MAN-2, GL-MDO-3, GL-MDO-4, GL-MOC-2, GL-MOC-3, GS-03, GT-01, HS-HDO-02, HS-PHS-02, LI-4, OE-MEO-5, PY-03, SR-W (Groupe salarial 1), SR-W (Groupe salarial 9) APC-4, SR-W (Groupe salarial 9) APD-5, ST-SCY-2, ST-SCY-3</v>
      </c>
      <c r="C1239" s="129" t="str" cm="1">
        <f t="array" ref="C1239">_xlfn.TEXTJOIN(", ",TRUE,_xlfn._xlws.FILTER('5. Données salariales brutes'!$A$2:$A$1297,('5. Données salariales brutes'!$C$2:$C$1297 &gt;'5. Données salariales brutes'!E1239)*('5. Données salariales brutes'!$C$2:$C$1297 &lt;'5. Données salariales brutes'!C1239),"No matches"))</f>
        <v>CM-04, CR-03, DA-CON-3, DA-PRO-3, ED-EST-01 Maritimes (EE 6), ED-EST-01 Maritimes (EE 7), ED-EST-02 Maritimes (EE 5), ED-EST-02 Maritimes (EE 6), ED-EST-03 Maritimes (EE 3), ED-EST-01 Québec (EE 4), ED-EST-02 Québec (EE 3), ED-EST-02 Québec (EE 4), ED-EST-03 Québec (EE 2), ED-EST-04 Québec (EE 1), ED-EST-01 Ontario (EE 4), ED-EST-01 Ontario (EE 5), ED-EST-02 Ontario (EE 1), ED-EST-03 Ontario (EE 1), ED-EST-01 Manitoba (EE 5), ED-EST-01 Manitoba (EE 6), ED-EST-02 Manitoba (EE 3), ED-EST-02 Manitoba (EE 4), ED-EST-03 Manitoba (EE 1), ED-EST-01 Saskatchewan (EE 6), ED-EST-01 Saskatchewan (EE 7), ED-EST-02 Saskatchewan (EE 3), ED-EST-02 Saskatchewan (EE 4), ED-EST-03 Saskatchewan (EE 1), ED-EST-03 Saskatchewan (EE 2), ED-EST-01 Alberta (EE 6), ED-EST-02 Alberta (EE 3), ED-EST-03 Alberta (EE 1), ED-EST-01 Colombie-Britannique(EE 3), ED-EST-02 Colombie-Britannique (EE 1), ED-EST-02 Colombie-Britannique (EE 2), ED-LAT-01 (EE 2), EU-TEA (Maritimes), EU-TEA (Québec), EU-TEA (Ontario), EU-TEA (Manitoba), EU-TEA (Saskatchewan), EU-TEA (Alberta), EU-TEA (Colombie-Britannique), GL-AMW-1, GL-AMW-2, GL-ELE -2, GL-ELE -3, GL-ELE -4, GL-MDO-1, GL-MDO-2, GL-MOC-1, HS-HDO-01, LI-3, SR-W (Groupe salarial 9) APD-4, ST-SCY-1</v>
      </c>
    </row>
    <row r="1240" spans="1:3" ht="165" x14ac:dyDescent="0.25">
      <c r="A1240" s="61" t="str">
        <f>'5. Données salariales brutes'!A1240</f>
        <v>ST-SCY-1</v>
      </c>
      <c r="B1240" s="130" t="str" cm="1">
        <f t="array" ref="B1240">_xlfn.TEXTJOIN(", ", TRUE, _xlfn._xlws.FILTER('5. Données salariales brutes'!$A$2:$A$1297, ('5. Données salariales brutes'!$C$2:$C$1297 &lt; '5. Données salariales brutes'!D1240) * ('5. Données salariales brutes'!$C$2:$C$1297 &gt;= '5. Données salariales brutes'!C1240) * ('5. Données salariales brutes'!$A$2:$A$1297 &lt;&gt; '5. Données salariales brutes'!A1240), "No matches"))</f>
        <v>CM-04, CR-03, DA-PRO-3, DD-02, ED-EST-01 Maritimes (EE 7), ED-EST-02 Maritimes (EE 6), ED-EST-03 Maritimes (EE 3), ED-EST-01 Québec (EE 5), ED-EST-02 Québec (EE 4), ED-EST-03 Québec (EE 2), ED-EST-03 Québec (EE 3), ED-EST-04 Québec (EE 1), ED-EST-01 Ontario (EE 5), ED-EST-01 Ontario (EE 6), ED-EST-02 Ontario (EE 2), ED-EST-03 Ontario (EE 1), ED-EST-01 Manitoba (EE 6), ED-EST-01 Manitoba (EE 7), ED-EST-02 Manitoba (EE 3), ED-EST-02 Manitoba (EE 4), ED-EST-03 Manitoba (EE 1), ED-EST-01 Saskatchewan (EE 7), ED-EST-02 Saskatchewan (EE 4), ED-EST-03 Saskatchewan (EE 2), ED-EST-01 Alberta (EE 6), ED-EST-01 Alberta (EE 7), ED-EST-02 Alberta (EE 4), ED-EST-03 Alberta (EE 1), ED-EST-01 Colombie-Britannique (EE 4), ED-EST-02 Colombie-Britannique (EE 2), ED-LAT-01 (EE 2), ED-LAT-01 (EE 3), EU-TEA (Maritimes), EU-TEA (Québec), EU-TEA (Ontario), EU-TEA (Manitoba), EU-TEA (Saskatchewan), EU-TEA (Alberta), EU-TEA (Colombie-Britannique), GL-AMW-1, GL-AMW-2, GL-ELE -3, GL-ELE -4, GL-MAN-1, GL-MDO-2, GL-MDO-3, GL-MOC-1, GT-01, HS-PHS-02, LI-3, PY-03, ST-OCE-3, ST-SCY-2</v>
      </c>
      <c r="C1240" s="129" t="str" cm="1">
        <f t="array" ref="C1240">_xlfn.TEXTJOIN(", ",TRUE,_xlfn._xlws.FILTER('5. Données salariales brutes'!$A$2:$A$1297,('5. Données salariales brutes'!$C$2:$C$1297 &gt;'5. Données salariales brutes'!E1240)*('5. Données salariales brutes'!$C$2:$C$1297 &lt;'5. Données salariales brutes'!C1240),"No matches"))</f>
        <v>DA-CON-3, ED-EST-01 Maritimes (EE 6), ED-EST-02 Maritimes (EE 4), ED-EST-02 Maritimes (EE 5), ED-EST-03 Maritimes (EE 2), ED-EST-01 Québec (EE 4), ED-EST-02 Québec (EE 3), ED-EST-03 Québec (EE 1), ED-EST-01 Ontario (EE 3), ED-EST-01 Ontario (EE 4), ED-EST-02 Ontario (EE 1), ED-EST-01 Manitoba (EE 4), ED-EST-01 Manitoba (EE 5), ED-EST-02 Manitoba (EE 2), ED-EST-01 Saskatchewan (EE 5), ED-EST-01 Saskatchewan (EE 6), ED-EST-02 Saskatchewan (EE 3), ED-EST-03 Saskatchewan (EE 1), ED-EST-01 Alberta (EE 5), ED-EST-02 Alberta (EE 2), ED-EST-02 Alberta (EE 3), ED-EST-01 Colombie-Britannique (EE 2), ED-EST-01 Colombie-Britannique(EE 3), ED-EST-02 Colombie-Britannique (EE 1), ED-LAT-01 (EE 1), EG-02 employé‑e‑s dont le traitement est protégé, GL-ELE -1, GL-ELE -2, GL-MDO-1, HS-HDO-01, HS-PHS-01, LI-2, OE-MEO-4, PY-02, SR-W (Groupe salarial 9) APC-3, SR-W (Groupe salarial 9) APD-4, ST-OCE-2, ST-STN-1, ST-STN-2</v>
      </c>
    </row>
    <row r="1241" spans="1:3" ht="165" x14ac:dyDescent="0.25">
      <c r="A1241" s="61" t="str">
        <f>'5. Données salariales brutes'!A1241</f>
        <v>ST-SCY-2</v>
      </c>
      <c r="B1241" s="130" t="str" cm="1">
        <f t="array" ref="B1241">_xlfn.TEXTJOIN(", ", TRUE, _xlfn._xlws.FILTER('5. Données salariales brutes'!$A$2:$A$1297, ('5. Données salariales brutes'!$C$2:$C$1297 &lt; '5. Données salariales brutes'!D1241) * ('5. Données salariales brutes'!$C$2:$C$1297 &gt;= '5. Données salariales brutes'!C1241) * ('5. Données salariales brutes'!$A$2:$A$1297 &lt;&gt; '5. Données salariales brutes'!A1241), "No matches"))</f>
        <v>CM-05, CR-04, DD-02, ED-EST-01 (EE 1), ED-EST-01 Maritimes (EE 8), ED-EST-02 Maritimes (EE 7), ED-EST-03 Maritimes (EE 4), ED-EST-03 Maritimes (EE 5), ED-EST-04 Maritimes (EE 1), ED-EST-01 Québec (EE 6), ED-EST-02 Québec (EE 5), ED-EST-03 Québec (EE 4), ED-EST-04 Québec (EE 2), ED-EST-01 Ontario (EE 6), ED-EST-01 Ontario (EE 7), ED-EST-02 Ontario (EE 3), ED-EST-03 Ontario (EE 2), ED-EST-01 Manitoba (EE 7), ED-EST-01 Manitoba (EE 8), ED-EST-02 Manitoba (EE 5), ED-EST-02 Manitoba (EE 6), ED-EST-03 Manitoba (EE 2), ED-EST-03 Manitoba (EE 3), ED-EST-01 Saskatchewan (EE 8), ED-EST-02 Saskatchewan (EE 5), ED-EST-03 Saskatchewan (EE 3), ED-EST-01 Alberta (EE 8), ED-EST-02 Alberta (EE 5), ED-EST-03 Alberta (EE 2), ED-EST-01 Colombie-Britannique (EE 5), ED-EST-02 Colombie-Britannique (EE 3), ED-EST-03 Colombie-Britannique (EE 1), ED-LAT-01 (EE 4), ED-LAT-02 (EE 1), GL-AMW-00, GL-AMW-3, GL-AMW-4, GL-ELE -5, GL-ELE -6, GL-MAN-2, GL-MDO-4, GL-MOC-2, GL-MOC-3, GS-03, GT-01, HS-HDO-02, LI-4, OE-MEO-5, SR-W (Groupe salarial 1), SR-W (Groupe salarial 9) APC-4, SR-W (Groupe salarial 9) APD-5, ST-SCY-3, TI-01</v>
      </c>
      <c r="C1241" s="129" t="str" cm="1">
        <f t="array" ref="C1241">_xlfn.TEXTJOIN(", ",TRUE,_xlfn._xlws.FILTER('5. Données salariales brutes'!$A$2:$A$1297,('5. Données salariales brutes'!$C$2:$C$1297 &gt;'5. Données salariales brutes'!E1241)*('5. Données salariales brutes'!$C$2:$C$1297 &lt;'5. Données salariales brutes'!C1241),"No matches"))</f>
        <v>CM-04, CR-03, DA-CON-3, DA-PRO-3, ED-EST-01 Maritimes (EE 7), ED-EST-02 Maritimes (EE 6), ED-EST-03 Maritimes (EE 3), ED-EST-01 Québec (EE 5), ED-EST-02 Québec (EE 4), ED-EST-03 Québec (EE 2), ED-EST-03 Québec (EE 3), ED-EST-04 Québec (EE 1), ED-EST-01 Ontario (EE 5), ED-EST-02 Ontario (EE 2), ED-EST-03 Ontario (EE 1), ED-EST-01 Manitoba (EE 6), ED-EST-02 Manitoba (EE 3), ED-EST-02 Manitoba (EE 4), ED-EST-03 Manitoba (EE 1), ED-EST-01 Saskatchewan (EE 7), ED-EST-02 Saskatchewan (EE 4), ED-EST-03 Saskatchewan (EE 2), ED-EST-01 Alberta (EE 6), ED-EST-01 Alberta (EE 7), ED-EST-02 Alberta (EE 3), ED-EST-02 Alberta (EE 4), ED-EST-03 Alberta (EE 1), ED-EST-01 Colombie-Britannique(EE 3), ED-EST-01 Colombie-Britannique (EE 4), ED-EST-02 Colombie-Britannique (EE 2), ED-LAT-01 (EE 2), ED-LAT-01 (EE 3), EU-TEA (Maritimes), EU-TEA (Québec), EU-TEA (Ontario), EU-TEA (Manitoba), EU-TEA (Saskatchewan), EU-TEA (Alberta), EU-TEA (Colombie-Britannique), GL-AMW-1, GL-AMW-2, GL-ELE -3, GL-ELE -4, GL-MAN-1, GL-MDO-2, GL-MDO-3, GL-MOC-1, HS-HDO-01, HS-PHS-02, LI-3, PY-03, SR-W (Groupe salarial 9) APD-4, ST-OCE-3, ST-SCY-1</v>
      </c>
    </row>
    <row r="1242" spans="1:3" ht="195" x14ac:dyDescent="0.25">
      <c r="A1242" s="61" t="str">
        <f>'5. Données salariales brutes'!A1242</f>
        <v>ST-SCY-3</v>
      </c>
      <c r="B1242" s="130" t="str" cm="1">
        <f t="array" ref="B1242">_xlfn.TEXTJOIN(", ", TRUE, _xlfn._xlws.FILTER('5. Données salariales brutes'!$A$2:$A$1297, ('5. Données salariales brutes'!$C$2:$C$1297 &lt; '5. Données salariales brutes'!D1242) * ('5. Données salariales brutes'!$C$2:$C$1297 &gt;= '5. Données salariales brutes'!C1242) * ('5. Données salariales brutes'!$A$2:$A$1297 &lt;&gt; '5. Données salariales brutes'!A1242), "No matches"))</f>
        <v>CR-04, DA-PRO-4, ED-EST-01 (EE 2), ED-EST-02 (EE 1) , ED-EST-02 Maritimes (EE 8), ED-EST-02 Maritimes (EE 9), ED-EST-03 Maritimes (EE 5), ED-EST-03 Maritimes (EE 6), ED-EST-04 Maritimes (EE 2), ED-EST-01 Québec (EE 6),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TI-01</v>
      </c>
      <c r="C1242" s="129" t="str" cm="1">
        <f t="array" ref="C1242">_xlfn.TEXTJOIN(", ",TRUE,_xlfn._xlws.FILTER('5. Données salariales brutes'!$A$2:$A$1297,('5. Données salariales brutes'!$C$2:$C$1297 &gt;'5. Données salariales brutes'!E1242)*('5. Données salariales brutes'!$C$2:$C$1297 &lt;'5. Données salariales brutes'!C1242),"No matches"))</f>
        <v>CM-05, DA-PRO-3, DD-02, ED-EST-01 (EE 1), ED-EST-01 Maritimes (EE 8), ED-EST-02 Maritimes (EE 7), ED-EST-03 Maritimes (EE 4), ED-EST-04 Maritimes (EE 1), ED-EST-01 Québec (EE 5), ED-EST-02 Québec (EE 5), ED-EST-03 Québec (EE 3), ED-EST-04 Québec (EE 2), ED-EST-01 Ontario (EE 6), ED-EST-01 Ontario (EE 7), ED-EST-02 Ontario (EE 2), ED-EST-02 Ontario (EE 3), ED-EST-03 Ontario (EE 2), ED-EST-01 Manitoba (EE 7), ED-EST-01 Manitoba (EE 8), ED-EST-02 Manitoba (EE 4), ED-EST-02 Manitoba (EE 5), ED-EST-03 Manitoba (EE 2), ED-EST-01 Saskatchewan (EE 8), ED-EST-02 Saskatchewan (EE 5), ED-EST-03 Saskatchewan (EE 2), ED-EST-03 Saskatchewan (EE 3), ED-EST-01 Alberta (EE 7), ED-EST-01 Alberta (EE 8), ED-EST-02 Alberta (EE 4), ED-EST-03 Alberta (EE 1), ED-EST-03 Alberta (EE 2), ED-EST-01 Colombie-Britannique (EE 4), ED-EST-01 Colombie-Britannique (EE 5), ED-EST-02 Colombie-Britannique (EE 3), ED-EST-03 Colombie-Britannique (EE 1), ED-LAT-01 (EE 3), ED-LAT-01 (EE 4), ED-LAT-02 (EE 1), GL-AMW-00, GL-AMW-2, GL-AMW-3, GL-ELE -4, GL-ELE -5, GL-MAN-1, GL-MAN-2, GL-MDO-3, GL-MDO-4, GL-MOC-2, GL-MOC-3, GS-03, GT-01, HS-HDO-02, HS-PHS-02, LI-4, OE-MEO-5, PY-03, SR-W (Groupe salarial 1), SR-W (Groupe salarial 9) APC-4, SR-W (Groupe salarial 9) APD-5, ST-OCE-3, ST-SCY-2</v>
      </c>
    </row>
    <row r="1243" spans="1:3" ht="270" x14ac:dyDescent="0.25">
      <c r="A1243" s="61" t="str">
        <f>'5. Données salariales brutes'!A1243</f>
        <v>ST-SCY-4</v>
      </c>
      <c r="B1243" s="130" t="str" cm="1">
        <f t="array" ref="B1243">_xlfn.TEXTJOIN(", ", TRUE, _xlfn._xlws.FILTER('5. Données salariales brutes'!$A$2:$A$1297, ('5. Données salariales brutes'!$C$2:$C$1297 &lt; '5. Données salariales brutes'!D1243) * ('5. Données salariales brutes'!$C$2:$C$1297 &gt;= '5. Données salariales brutes'!C1243) * ('5. Données salariales brutes'!$A$2:$A$1297 &lt;&gt; '5. Données salariales brutes'!A1243), "No matches"))</f>
        <v>AS-01, CM-06, CR-05, DA-CON-4, ED-EST-01 (EE 3), ED-EST-02 (EE 2) , ED-EST-03 (EE 1), ED-EST-03 Maritimes (EE 7), ED-EST-03 Maritimes (EE 8), ED-EST-04 Maritimes (EE 3), ED-EST-04 Maritimes (EE 4), ED-EST-05 Maritimes (EE 1), ED-EST-05 Maritimes (EE 2), ED-EST-06 Maritimes (EE 1), ED-EST-01 Québec (EE 8), ED-EST-02 Québec (EE 7), ED-EST-02 Québec (EE 8), ED-EST-03 Québec (EE 6), ED-EST-04 Québec (EE 5), ED-EST-05 Québec (EE 3), ED-EST-06 Québec (EE 1), ED-EST-02 Ontario (EE 5), ED-EST-02 Ontario (EE 6), ED-EST-03 Ontario (EE 4), ED-EST-03 Ontario (EE 5), ED-EST-04 Ontario (EE 2), ED-EST-05 Ontario (EE 1), ED-EST-02 Manitoba (EE 9), ED-EST-03 Manitoba (EE 5), ED-EST-03 Manitoba (EE 6), ED-EST-02 Saskatchewan (EE 8), ED-EST-03 Saskatchewan (EE 6), ED-EST-04 Saskatchewan (EE 1), ED-EST-02 Alberta (EE 7), ED-EST-03 Alberta (EE 4), ED-EST-03 Alberta (EE 5), ED-EST-04 Alberta (EE 1), ED-EST-01 Colombie-Britannique (EE 8), ED-EST-02 Colombie-Britannique (EE 6), ED-EST-02 Colombie-Britannique (EE 7), ED-EST-03 Colombie-Britannique (EE 3), ED-EST-04 Colombie-Britannique (EE 2), ED-EST-05 Colombie-Britannique (EE 1), ED-LAT-01 (EE 7), ED-LAT-02 (EE 4), ED-LAT-03 (EE 2), ED-LAT-03 (EE 3), ED-LAT-04 (EE 1), EG-01, GL-AIM-00, GL-AMW-7, GL-ELE -8, GL-ELE -9, GL-GHW-4, GL-INM-00, GL-MAM-5, GL-MAM-6, GL-MAN-5, GL-MAN-6, GL-MDO-7, GL-MOC-6, GL-MOC-7, GL-MST-00, GL-MST-9, GL-PRW-5, GL-PRW-6, GS-05, GT-02, HP-01, HS-HDO-04, HS-PHS-04, IS-01 , LI-6, MA-01, OM-01,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9) APC-6, SR-W (Groupe salarial 9) APD-7, WP-01</v>
      </c>
      <c r="C1243" s="129" t="str" cm="1">
        <f t="array" ref="C1243">_xlfn.TEXTJOIN(", ",TRUE,_xlfn._xlws.FILTER('5. Données salariales brutes'!$A$2:$A$1297,('5. Données salariales brutes'!$C$2:$C$1297 &gt;'5. Données salariales brutes'!E1243)*('5. Données salariales brutes'!$C$2:$C$1297 &lt;'5. Données salariales brutes'!C1243),"No matches"))</f>
        <v>CR-04, DA-PRO-4, DD-03, ED-EST-01 (EE 2), ED-EST-02 (EE 1) , ED-EST-02 Maritimes (EE 8), ED-EST-02 Maritimes (EE 9), ED-EST-03 Maritimes (EE 6), ED-EST-04 Maritimes (EE 2), ED-EST-01 Québec (EE 7), ED-EST-02 Québec (EE 6), ED-EST-03 Québec (EE 5), ED-EST-04 Québec (EE 3), ED-EST-04 Québec (EE 4), ED-EST-05 Québec (EE 1), ED-EST-05 Québec (EE 2), ED-EST-01 Ontario (EE 8), ED-EST-02 Ontario (EE 4), ED-EST-03 Ontario (EE 3), ED-EST-04 Ontario (EE 1), ED-EST-02 Manitoba (EE 7), ED-EST-02 Manitoba (EE 8), ED-EST-03 Manitoba (EE 4), ED-EST-02 Saskatchewan (EE 6), ED-EST-02 Saskatchewan (EE 7), ED-EST-03 Saskatchewan (EE 4), ED-EST-03 Saskatchewan (EE 5), ED-EST-02 Alberta (EE 6), ED-EST-03 Alberta (EE 3), ED-EST-01 Colombie-Britannique (EE 6), ED-EST-01 Colombie-Britannique (EE 7), ED-EST-02 Colombie-Britannique (EE 4), ED-EST-02 Colombie-Britannique (EE 5), ED-EST-03 Colombie-Britannique (EE 2), ED-EST-04 Colombie-Britannique (EE 1), ED-LAT-01 (EE 5), ED-LAT-01 (EE 6), ED-LAT-02 (EE 2), ED-LAT-02 (EE 3), ED-LAT-03 (EE 1), EL-01, EU-PEI-1, GL-AMW-5, GL-AMW-6, GL-ELE -7, GL-GHW-3, GL-MAN-3, GL-MAN-4, GL-MDO-5, GL-MDO-6, GL-MOC-4, GL-MOC-5, GL-PRW-00, GS-04, HS-HDO-03, HS-PHS-03, LI-5, PY-04, SC-1 (service du pont et service de la chambre des machines), SC-STD-1, SC-1 (utilisation de matériel et métier spécialisés), SR-W (Groupe salarial 9) APC-5, SR-W (Groupe salarial 9) APD-6, ST-COR-1, TI-02</v>
      </c>
    </row>
    <row r="1244" spans="1:3" ht="120" x14ac:dyDescent="0.25">
      <c r="A1244" s="61" t="str">
        <f>'5. Données salariales brutes'!A1244</f>
        <v>ST-STN-1</v>
      </c>
      <c r="B1244" s="130" t="str" cm="1">
        <f t="array" ref="B1244">_xlfn.TEXTJOIN(", ", TRUE, _xlfn._xlws.FILTER('5. Données salariales brutes'!$A$2:$A$1297, ('5. Données salariales brutes'!$C$2:$C$1297 &lt; '5. Données salariales brutes'!D1244) * ('5. Données salariales brutes'!$C$2:$C$1297 &gt;= '5. Données salariales brutes'!C1244) * ('5. Données salariales brutes'!$A$2:$A$1297 &lt;&gt; '5. Données salariales brutes'!A1244), "No matches"))</f>
        <v>DA-CON-3, ED-EST-01 Maritimes (EE 6), ED-EST-02 Maritimes (EE 5), ED-EST-03 Maritimes (EE 2), ED-EST-01 Québec (EE 4), ED-EST-02 Québec (EE 3), ED-EST-03 Québec (EE 1), ED-EST-03 Québec (EE 2), ED-EST-01 Ontario (EE 3), ED-EST-01 Ontario (EE 4), ED-EST-02 Ontario (EE 1), ED-EST-01 Manitoba (EE 4), ED-EST-01 Manitoba (EE 5), ED-EST-02 Manitoba (EE 2), ED-EST-01 Saskatchewan (EE 6), ED-EST-02 Saskatchewan (EE 3), ED-EST-03 Saskatchewan (EE 1), ED-EST-01 Alberta (EE 5), ED-EST-02 Alberta (EE 3), ED-EST-01 Colombie-Britannique (EE 2), ED-EST-01 Colombie-Britannique(EE 3), ED-EST-02 Colombie-Britannique (EE 1), ED-LAT-01 (EE 1), GL-ELE -2, GL-MDO-1, HS-HDO-01, HS-PHS-01, LI-2, PY-02, SR-W (Groupe salarial 9) APC-3, SR-W (Groupe salarial 9) APD-4, ST-OCE-2, ST-SCY-1, ST-STN-2</v>
      </c>
      <c r="C1244" s="129" t="str" cm="1">
        <f t="array" ref="C1244">_xlfn.TEXTJOIN(", ",TRUE,_xlfn._xlws.FILTER('5. Données salariales brutes'!$A$2:$A$1297,('5. Données salariales brutes'!$C$2:$C$1297 &gt;'5. Données salariales brutes'!E1244)*('5. Données salariales brutes'!$C$2:$C$1297 &lt;'5. Données salariales brutes'!C1244),"No matches"))</f>
        <v>CM-03, DA-CON-1, DA-CON-2, DA-CON Niveau spécial C, DA-PRO-2, ED-EST-01 Maritimes (EE 4), ED-EST-01 Maritimes (EE 5), ED-EST-02 Maritimes (EE 3), ED-EST-02 Maritimes (EE 4), ED-EST-03 Maritimes (EE 1), ED-EST-01 Québec (EE 3), ED-EST-02 Québec (EE 2), ED-EST-01 Ontario (EE 2), ED-EST-01 Manitoba (EE 3), ED-EST-02 Manitoba (EE 1), ED-EST-01 Saskatchewan (EE 4), ED-EST-01 Saskatchewan (EE 5), ED-EST-02 Saskatchewan (EE 2), ED-EST-01 Alberta (EE 4), ED-EST-02 Alberta (EE 2), ED-EST-01 Colombie-Britannique (EE 1), EG-02 employé‑e‑s dont le traitement est protégé, GL-ELE -1, GS-02, LI-1, OE-MEO-4, SR-W (Groupe salarial 9) APD-3, ST-OCE-1, ST-TYP-1, ST-TYP-2</v>
      </c>
    </row>
    <row r="1245" spans="1:3" ht="120" x14ac:dyDescent="0.25">
      <c r="A1245" s="61" t="str">
        <f>'5. Données salariales brutes'!A1245</f>
        <v>ST-STN-2</v>
      </c>
      <c r="B1245" s="130" t="str" cm="1">
        <f t="array" ref="B1245">_xlfn.TEXTJOIN(", ", TRUE, _xlfn._xlws.FILTER('5. Données salariales brutes'!$A$2:$A$1297, ('5. Données salariales brutes'!$C$2:$C$1297 &lt; '5. Données salariales brutes'!D1245) * ('5. Données salariales brutes'!$C$2:$C$1297 &gt;= '5. Données salariales brutes'!C1245) * ('5. Données salariales brutes'!$A$2:$A$1297 &lt;&gt; '5. Données salariales brutes'!A1245), "No matches"))</f>
        <v>CM-04, CR-03, DA-CON-3, ED-EST-01 Maritimes (EE 6), ED-EST-02 Maritimes (EE 5), ED-EST-03 Maritimes (EE 2), ED-EST-03 Maritimes (EE 3), ED-EST-01 Québec (EE 4), ED-EST-02 Québec (EE 3), ED-EST-03 Québec (EE 2), ED-EST-01 Ontario (EE 4), ED-EST-01 Ontario (EE 5), ED-EST-02 Ontario (EE 1), ED-EST-01 Manitoba (EE 5), ED-EST-01 Manitoba (EE 6), ED-EST-02 Manitoba (EE 2), ED-EST-02 Manitoba (EE 3), ED-EST-01 Saskatchewan (EE 6), ED-EST-02 Saskatchewan (EE 3), ED-EST-03 Saskatchewan (EE 1), ED-EST-01 Alberta (EE 5), ED-EST-01 Alberta (EE 6), ED-EST-02 Alberta (EE 3), ED-EST-01 Colombie-Britannique(EE 3), ED-EST-02 Colombie-Britannique (EE 1), ED-LAT-01 (EE 1), ED-LAT-01 (EE 2), GL-AMW-1, GL-ELE -2, GL-ELE -3, GL-MDO-1, GL-MDO-2, HS-HDO-01, LI-2, LI-3, SR-W (Groupe salarial 9) APD-4, ST-SCY-1</v>
      </c>
      <c r="C1245" s="129" t="str" cm="1">
        <f t="array" ref="C1245">_xlfn.TEXTJOIN(", ",TRUE,_xlfn._xlws.FILTER('5. Données salariales brutes'!$A$2:$A$1297,('5. Données salariales brutes'!$C$2:$C$1297 &gt;'5. Données salariales brutes'!E1245)*('5. Données salariales brutes'!$C$2:$C$1297 &lt;'5. Données salariales brutes'!C1245),"No matches"))</f>
        <v>CM-03, DA-PRO-2, ED-EST-01 Maritimes (EE 5), ED-EST-02 Maritimes (EE 4), ED-EST-03 Maritimes (EE 1), ED-EST-01 Québec (EE 3), ED-EST-02 Québec (EE 2), ED-EST-03 Québec (EE 1), ED-EST-01 Ontario (EE 2), ED-EST-01 Ontario (EE 3), ED-EST-01 Manitoba (EE 3), ED-EST-01 Manitoba (EE 4), ED-EST-02 Manitoba (EE 1), ED-EST-01 Saskatchewan (EE 5), ED-EST-02 Saskatchewan (EE 2), ED-EST-01 Alberta (EE 4), ED-EST-02 Alberta (EE 2), ED-EST-01 Colombie-Britannique (EE 2), EG-02 employé‑e‑s dont le traitement est protégé, GL-ELE -1, GS-02, HS-PHS-01, LI-1, OE-MEO-4, PY-02, SR-W (Groupe salarial 9) APC-3, SR-W (Groupe salarial 9) APD-3, ST-OCE-2, ST-STN-1</v>
      </c>
    </row>
    <row r="1246" spans="1:3" ht="105" x14ac:dyDescent="0.25">
      <c r="A1246" s="61" t="str">
        <f>'5. Données salariales brutes'!A1246</f>
        <v>ST-TYP-1</v>
      </c>
      <c r="B1246" s="130" t="str" cm="1">
        <f t="array" ref="B1246">_xlfn.TEXTJOIN(", ", TRUE, _xlfn._xlws.FILTER('5. Données salariales brutes'!$A$2:$A$1297, ('5. Données salariales brutes'!$C$2:$C$1297 &lt; '5. Données salariales brutes'!D1246) * ('5. Données salariales brutes'!$C$2:$C$1297 &gt;= '5. Données salariales brutes'!C1246) * ('5. Données salariales brutes'!$A$2:$A$1297 &lt;&gt; '5. Données salariales brutes'!A1246), "No matches"))</f>
        <v>CM-03, DA-PRO-2, ED-EST-01 Maritimes (EE 5), ED-EST-02 Maritimes (EE 4), ED-EST-03 Maritimes (EE 1), ED-EST-01 Québec (EE 3), ED-EST-02 Québec (EE 2), ED-EST-03 Québec (EE 1), ED-EST-01 Ontario (EE 2), ED-EST-01 Manitoba (EE 3), ED-EST-02 Manitoba (EE 1), ED-EST-01 Saskatchewan (EE 4), ED-EST-01 Saskatchewan (EE 5), ED-EST-02 Saskatchewan (EE 2), ED-EST-01 Alberta (EE 4), ED-EST-02 Alberta (EE 2), ED-EST-01 Colombie-Britannique (EE 1), ED-EST-01 Colombie-Britannique (EE 2), EG-02 employé‑e‑s dont le traitement est protégé, GL-ELE -1, GS-02, HS-PHS-01, LI-1, OE-MEO-4, SR-W (Groupe salarial 9) APD-3, ST-OCE-1, ST-OCE-2, ST-STN-1, ST-TYP-2</v>
      </c>
      <c r="C1246" s="129" t="str" cm="1">
        <f t="array" ref="C1246">_xlfn.TEXTJOIN(", ",TRUE,_xlfn._xlws.FILTER('5. Données salariales brutes'!$A$2:$A$1297,('5. Données salariales brutes'!$C$2:$C$1297 &gt;'5. Données salariales brutes'!E1246)*('5. Données salariales brutes'!$C$2:$C$1297 &lt;'5. Données salariales brutes'!C1246),"No matches"))</f>
        <v>CR-02, DA-CON-1, DA-CON-2, DA-CON Niveau spécial C, DD-01, ED-EST-01 Maritimes (EE 3), ED-EST-01 Maritimes (EE 4), ED-EST-02 Maritimes (EE 2), ED-EST-02 Maritimes (EE 3), ED-EST-01 Québec (EE 2), ED-EST-02 Québec (EE 1), ED-EST-01 Ontario (EE 1), ED-EST-01 Manitoba (EE 1), ED-EST-01 Manitoba (EE 2), ED-EST-01 Saskatchewan (EE 3), ED-EST-02 Saskatchewan (EE 1), ED-EST-01 Alberta (EE 3), ED-EST-02 Alberta (EE 1), OE-CEO-3, OE-DEO-3, OE-MEO-3, SR-W (Groupe salarial 9) APC-2</v>
      </c>
    </row>
    <row r="1247" spans="1:3" ht="105" x14ac:dyDescent="0.25">
      <c r="A1247" s="61" t="str">
        <f>'5. Données salariales brutes'!A1247</f>
        <v>ST-TYP-2</v>
      </c>
      <c r="B1247" s="130" t="str" cm="1">
        <f t="array" ref="B1247">_xlfn.TEXTJOIN(", ", TRUE, _xlfn._xlws.FILTER('5. Données salariales brutes'!$A$2:$A$1297, ('5. Données salariales brutes'!$C$2:$C$1297 &lt; '5. Données salariales brutes'!D1247) * ('5. Données salariales brutes'!$C$2:$C$1297 &gt;= '5. Données salariales brutes'!C1247) * ('5. Données salariales brutes'!$A$2:$A$1297 &lt;&gt; '5. Données salariales brutes'!A1247), "No matches"))</f>
        <v>CM-03, DA-PRO-2, ED-EST-01 Maritimes (EE 5), ED-EST-02 Maritimes (EE 4), ED-EST-03 Maritimes (EE 1), ED-EST-01 Québec (EE 3), ED-EST-02 Québec (EE 2), ED-EST-03 Québec (EE 1), ED-EST-01 Ontario (EE 2), ED-EST-01 Ontario (EE 3), ED-EST-01 Manitoba (EE 3), ED-EST-02 Manitoba (EE 1), ED-EST-01 Saskatchewan (EE 4), ED-EST-01 Saskatchewan (EE 5), ED-EST-02 Saskatchewan (EE 2), ED-EST-01 Alberta (EE 4), ED-EST-02 Alberta (EE 2), ED-EST-01 Colombie-Britannique (EE 1), ED-EST-01 Colombie-Britannique (EE 2), EG-02 employé‑e‑s dont le traitement est protégé, GL-ELE -1, GS-02, HS-PHS-01, LI-1, OE-MEO-4, SR-W (Groupe salarial 9) APD-3, ST-OCE-1, ST-OCE-2, ST-STN-1</v>
      </c>
      <c r="C1247" s="129" t="str" cm="1">
        <f t="array" ref="C1247">_xlfn.TEXTJOIN(", ",TRUE,_xlfn._xlws.FILTER('5. Données salariales brutes'!$A$2:$A$1297,('5. Données salariales brutes'!$C$2:$C$1297 &gt;'5. Données salariales brutes'!E1247)*('5. Données salariales brutes'!$C$2:$C$1297 &lt;'5. Données salariales brutes'!C1247),"No matches"))</f>
        <v>CR-02, DA-CON-1, DA-CON-2, DA-CON Niveau spécial C, DD-01, ED-EST-01 Maritimes (EE 3), ED-EST-01 Maritimes (EE 4), ED-EST-02 Maritimes (EE 2), ED-EST-02 Maritimes (EE 3), ED-EST-01 Québec (EE 2), ED-EST-02 Québec (EE 1), ED-EST-01 Ontario (EE 1), ED-EST-01 Manitoba (EE 1), ED-EST-01 Manitoba (EE 2), ED-EST-01 Saskatchewan (EE 3), ED-EST-02 Saskatchewan (EE 1), ED-EST-01 Alberta (EE 3), ED-EST-02 Alberta (EE 1), OE-CEO-3, OE-DEO-3, OE-MEO-3, SR-W (Groupe salarial 9) APC-2, ST-TYP-1</v>
      </c>
    </row>
    <row r="1248" spans="1:3" ht="300" x14ac:dyDescent="0.25">
      <c r="A1248" s="61" t="str">
        <f>'5. Données salariales brutes'!A1248</f>
        <v>SW-SCW-01</v>
      </c>
      <c r="B1248" s="130" t="str" cm="1">
        <f t="array" ref="B1248">_xlfn.TEXTJOIN(", ", TRUE, _xlfn._xlws.FILTER('5. Données salariales brutes'!$A$2:$A$1297, ('5. Données salariales brutes'!$C$2:$C$1297 &lt; '5. Données salariales brutes'!D1248) * ('5. Données salariales brutes'!$C$2:$C$1297 &gt;= '5. Données salariales brutes'!C1248) * ('5. Données salariales brutes'!$A$2:$A$1297 &lt;&gt; '5. Données salariales brutes'!A1248), "No matches"))</f>
        <v>AG-01, AI-01, AS-04, BI-01, CH-01, CR-07, DA-CON-7, DA-PRO-7, DS-2, EC-03, ED-EST-02 (EE 8), ED-EST-02 (EE 9),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RO-03, SC-6 (utilisation de matériel et métier spécialisés), SC-7 (utilisation de matériel et métier spécialisés), SG-SRE-02, SO-FLP-01, SR-E (Groupe salarial 3 MDO-4), SR-E (APA), SR-E (APB), SR-W (Groupe salarial 7), WP-03</v>
      </c>
      <c r="C1248" s="129" t="str" cm="1">
        <f t="array" ref="C1248">_xlfn.TEXTJOIN(", ",TRUE,_xlfn._xlws.FILTER('5. Données salariales brutes'!$A$2:$A$1297,('5. Données salariales brutes'!$C$2:$C$1297 &gt;'5. Données salariales brutes'!E1248)*('5. Données salariales brutes'!$C$2:$C$1297 &lt;'5. Données salariales brutes'!C1248),"No matches"))</f>
        <v>DD-06, DS-1,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7),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ED-LAT-01 (EE 12), ED-LAT-02 (EE 9), ED-LAT-02 (EE 10), ED-LAT-03 (EE 8), ED-LAT-03 (EE 9), ED-LAT-04 (EE 6), ED-LAT-04 (EE 7), EG-03, EL-03, EU-LAI-1, FB-1, GL-AIM-11, GL-AIM-12, GL-AMW-12, GL-AMW-13, GL-COI-9, GL-COI-10, GL-EIM-9, GL-ELE -14, GL-GHW-10, GL-GHW-11, GL-INM-12, GL-INM-13, GL-MAM-10, GL-MAM-11, GL-MAN-10, GL-MAN-11, GL-MDO-12, GL-MDO-13, GL-MOC-11, GL-MOC-12, GL-MST-14, GL-PCF-9, GL-PIP-9, GL-PIP-10, GL-PRW-10, GL-PRW-11, GL-SMW-8, GL-VHE-9, GL-WOW-10, GL-WOW-11, HP-03, HR-01, HS-HDO-08, HS-PHS-07, MA-02, PE-01, PG-02, PO-IMA-01, PO-LES-TO-01, PO-LES-IM-01, PO-TCO-01, PS-1, PR(S)-01, SC-5 (utilisation de matériel et métier spécialisés), SG-PAT-01, SO-MAO-01, SR-E (Groupe salarial 2 ELE-2), SR-W (Groupe salarial 4), SR-W (Groupe salarial 5), SR-W (Groupe salarial 6), SR-W (Groupe salarial 9) APC-8, SR-W (Groupe salarial 9) APD-10, SW-CHA-01, TI-04, WP-02</v>
      </c>
    </row>
    <row r="1249" spans="1:3" ht="300" x14ac:dyDescent="0.25">
      <c r="A1249" s="61" t="str">
        <f>'5. Données salariales brutes'!A1249</f>
        <v>SW-SCW-02</v>
      </c>
      <c r="B1249" s="130" t="str" cm="1">
        <f t="array" ref="B1249">_xlfn.TEXTJOIN(", ", TRUE, _xlfn._xlws.FILTER('5. Données salariales brutes'!$A$2:$A$1297, ('5. Données salariales brutes'!$C$2:$C$1297 &lt; '5. Données salariales brutes'!D1249) * ('5. Données salariales brutes'!$C$2:$C$1297 &gt;= '5. Données salariales brutes'!C1249) * ('5. Données salariales brutes'!$A$2:$A$1297 &lt;&gt; '5. Données salariales brutes'!A1249), "No matches"))</f>
        <v>AR-02, CO-01, CT-FIN-01 , CT-EAV-01 , CT-IAU-01 , DA-CON-8, DD-07, DD-08, ED-EDS-01, ED-EST-03 (EE 7), ED-EST-03 (EE 8), ED-EST-04 (EE 5), ED-EST-05 (EE 3), ED-EST-06 (EE 2), ED-EST-05 Maritimes (EE 9), ED-EST-06 Maritimes (EE 7), ED-EST-06 Maritimes (EE 8), ED-EST-05 Québec (EE 11), ED-EST-05 Québec (EE 12), ED-EST-06 Québec (EE 9), ED-EST-04 Ontario (EE 9), ED-EST-04 Ontario (EE 10), ED-EST-05 Ontario (EE 8), ED-EST-05 Ontario (EE 9), ED-EST-06 Ontario (EE 6), ED-EST-04 Manitoba (EE 7), ED-EST-04 Manitoba (EE 8), ED-EST-05 Manitoba (EE 6), ED-EST-05 Manitoba (EE 7), ED-EST-06 Manitoba (EE 5), ED-EST-04 Saskatchewan (EE 9), ED-EST-05 Saskatchewan (EE 7), ED-EST-05 Saskatchewan (EE 8), ED-EST-06 Saskatchewan (EE 6), ED-EST-04 Alberta (EE 8), ED-EST-04 Alberta (EE 9), ED-EST-05 Alberta (EE 7), ED-EST-05 Alberta (EE 8), ED-EST-06 Alberta (EE 6), ED-EST-04 Colombie-Britannique (EE 9), ED-EST-05 Colombie-Britannique (EE 7), ED-EST-06 Colombie-Britannique (EE 6), ED-LAT-02 (EE 13), ED-LAT-03 (EE 12), ED-LAT-03 (EE 13), ED-LAT-04 (EE 10), ED-LAT-04 (EE 11), EN-ENG-02, EN-SUR-01, GL-COI-13, GL-EIM-12, GL-EIM-13, GL-MAM-14, GL-MAN-14, GL-PCF-12, GL-PCF-13, GL-PIP-13, GL-PRW-14, GL-SMW-11, GL-SMW-12, GL-VHE-12, GL-VHE-13, GL-WOW-14, GS-11, GT-05, HR-02, HS-HDO-10, HS-PHS-09, LS-02, MT-02, NU-CHN-1, NU-HOS-1, PI-05-CGC, PO-IMA-03, PO-LES-TO-03, PO-LES-IM-03, PO-TCO-03, RO-04, SE-RES-1, SG-PAT-02, SO-FLP-02, SO-MAO-02, SO-MAO-03, SO-RAD-01, SR-E (Groupe salarial 4 MDO-5), SR-W (Groupe salarial 8), SR-W (Groupe salarial 11), SW-CHA-02, UT-1</v>
      </c>
      <c r="C1249" s="129" t="str" cm="1">
        <f t="array" ref="C1249">_xlfn.TEXTJOIN(", ",TRUE,_xlfn._xlws.FILTER('5. Données salariales brutes'!$A$2:$A$1297,('5. Données salariales brutes'!$C$2:$C$1297 &gt;'5. Données salariales brutes'!E1249)*('5. Données salariales brutes'!$C$2:$C$1297 &lt;'5. Données salariales brutes'!C1249),"No matches"))</f>
        <v>AG-01, AI-01, AS-04, BI-01, CH-01, CR-07, DA-CON-7, DA-PRO-7, DS-2, EC-03, ED-EST-02 (EE 8), ED-EST-02 (EE 9), ED-EST-03 (EE 6), ED-EST-04 (EE 3), ED-EST-04 (EE 4), ED-EST-05 (EE 2), ED-EST-06 (EE 1), ED-EST-04 Maritimes (EE 10), ED-EST-05 Maritimes (EE 7), ED-EST-05 Maritimes (EE 8), ED-EST-06 Maritimes (EE 6), ED-EST-04 Québec (EE 12), ED-EST-05 Québec (EE 9), ED-EST-05 Québec (EE 10), ED-EST-06 Québec (EE 7), ED-EST-06 Québec (EE 8), ED-EST-04 Ontario (EE 7), ED-EST-04 Ontario (EE 8), ED-EST-05 Ontario (EE 7), ED-EST-06 Ontario (EE 4), ED-EST-06 Ontario (EE 5), ED-EST-04 Manitoba (EE 6), ED-EST-05 Manitoba (EE 4), ED-EST-05 Manitoba (EE 5), ED-EST-06 Manitoba (EE 3), ED-EST-06 Manitoba (EE 4), ED-EST-04 Saskatchewan (EE 7), ED-EST-04 Saskatchewan (EE 8), ED-EST-05 Saskatchewan (EE 5), ED-EST-05 Saskatchewan (EE 6), ED-EST-06 Saskatchewan (EE 4), ED-EST-06 Saskatchewan (EE 5), ED-EST-04 Alberta (EE 7), ED-EST-05 Alberta (EE 6), ED-EST-06 Alberta (EE 5), ED-EST-03 Colombie-Britannique (EE 9), ED-EST-04 Colombie-Britannique (EE 7), ED-EST-04 Colombie-Britannique (EE 8), ED-EST-05 Colombie-Britannique (EE 6), ED-EST-06 Colombie-Britannique (EE 4), ED-EST-06 Colombie-Britannique (EE 5), ED-LAT-02 (EE 11), ED-LAT-02 (EE 12), ED-LAT-03 (EE 10), ED-LAT-03 (EE 11), ED-LAT-04 (EE 8), ED-LAT-04 (EE 9), EG-04, EL-04, FB-2, GL-AIM-13, GL-AIM-14, GL-AMW-14, GL-COI-11, GL-COI-12, GL-EIM-10, GL-EIM-11, GL-GHW-12, GL-MAM-12, GL-MAM-13, GL-MAN-12, GL-MAN-13, GL-MDO-14, GL-MOC-13, GL-MOC-14, GL-PCF-10, GL-PCF-11, GL-PIP-11, GL-PIP-12, GL-PRW-12, GL-PRW-13, GL-SMW-9, GL-SMW-10, GL-VHE-10, GL-VHE-11, GL-WOW-12, GL-WOW-13, GS-09, GS-10, HP-04, HS-HDO-09, HS-PHS-08, IS-03 , IT-01, LS-01, OM-03, PC-01, PE-02, PG-03, PI-04-CGC, PM-04 , PO-IMA-02, PO-LES-TO-02, PO-LES-IM-02, PO-TCO-02, PR(S)-02, RO-03, SC-6 (utilisation de matériel et métier spécialisés), SC-7 (utilisation de matériel et métier spécialisés), SG-SRE-02, SO-FLP-01, SR-E (Groupe salarial 3 MDO-4), SR-E (APA), SR-E (APB), SR-W (Groupe salarial 7), TI-05, WP-03</v>
      </c>
    </row>
    <row r="1250" spans="1:3" ht="210" x14ac:dyDescent="0.25">
      <c r="A1250" s="61" t="str">
        <f>'5. Données salariales brutes'!A1250</f>
        <v>SW-SCW-03</v>
      </c>
      <c r="B1250" s="130" t="str" cm="1">
        <f t="array" ref="B1250">_xlfn.TEXTJOIN(", ", TRUE, _xlfn._xlws.FILTER('5. Données salariales brutes'!$A$2:$A$1297, ('5. Données salariales brutes'!$C$2:$C$1297 &lt; '5. Données salariales brutes'!D1250) * ('5. Données salariales brutes'!$C$2:$C$1297 &gt;= '5. Données salariales brutes'!C1250) * ('5. Données salariales brutes'!$A$2:$A$1297 &lt;&gt; '5. Données salariales brutes'!A1250), "No matches"))</f>
        <v>AS-05, CT-EAV-02 , CT-IAU-02, CX-2, DS-3, ED-EDS-02,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SO-RAD-03, SR-E (Groupe salarial 7), SR-E (Groupe salarial 8), SR-E (Groupe salarial 9), SR-E (Groupe salarial 10), SR-W (Groupe salarial 12), SW-SCW-01 Travailleurs du service social clinique, SW-SCW-02 Travailleurs du service social clinique, TI-05 Marine, VM-1, WP-04</v>
      </c>
      <c r="C1250" s="129" t="str" cm="1">
        <f t="array" ref="C1250">_xlfn.TEXTJOIN(", ",TRUE,_xlfn._xlws.FILTER('5. Données salariales brutes'!$A$2:$A$1297,('5. Données salariales brutes'!$C$2:$C$1297 &gt;'5. Données salariales brutes'!E1250)*('5. Données salariales brutes'!$C$2:$C$1297 &lt;'5. Données salariales brutes'!C1250),"No matches"))</f>
        <v>AG-02, AI-02, BI-02, CH-02, CX-1, DD-08, DD-09, EC-04, ED-EST-03 (EE 8), ED-EST-03 (EE 9), ED-EST-04 (EE 6), ED-EST-05 (EE 4), ED-EST-06 (EE 3), ED-EST-05 Maritimes (EE 10), ED-EST-06 Maritimes (EE 9), ED-EST-06 Maritimes (EE 10), ED-EST-06 Québec (EE 10), ED-EST-06 Québec (EE 11), ED-EST-04 Ontario (EE 10), ED-EST-05 Ontario (EE 10), ED-EST-06 Ontario (EE 7), ED-EST-04 Manitoba (EE 9), ED-EST-05 Manitoba (EE 7), ED-EST-05 Manitoba (EE 8), ED-EST-06 Manitoba (EE 6), ED-EST-06 Manitoba (EE 7), ED-EST-04 Saskatchewan (EE 10),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HS-PHS-10, MA-03, ND-HME-1, PC-02, PE-03, PO-IMA-03, PO-LES-TO-03, PO-LES-IM-03, PO-TCO-03, PR(S)-03, SO-FLP-03, SO-MAO-03, SO-MAO-04, SO-RAD-02, SR-E (Groupe salarial 5), SR-E (Groupe salarial 6), TI-06, TI-05 Aviation, TR-02</v>
      </c>
    </row>
    <row r="1251" spans="1:3" ht="60" x14ac:dyDescent="0.25">
      <c r="A1251" s="61" t="str">
        <f>'5. Données salariales brutes'!A1251</f>
        <v>SW-SCW-04</v>
      </c>
      <c r="B1251" s="130" t="str" cm="1">
        <f t="array" ref="B1251">_xlfn.TEXTJOIN(", ", TRUE, _xlfn._xlws.FILTER('5. Données salariales brutes'!$A$2:$A$1297, ('5. Données salariales brutes'!$C$2:$C$1297 &lt; '5. Données salariales brutes'!D1251) * ('5. Données salariales brutes'!$C$2:$C$1297 &gt;= '5. Données salariales brutes'!C1251) * ('5. Données salariales brutes'!$A$2:$A$1297 &lt;&gt; '5. Données salariales brutes'!A1251), "No matches"))</f>
        <v>AI-04, AO-CAI-01, AR-04, CO-02, ED-EDS-05, ED-EST-05 (EE 10), ED-EST-06 (EE 9), EN-ENG-03, EN-SUR-02, FR-5, GT-07, HP-09, IT-03, LP-01, MT-05, ND-HME-3, NU-CHN-5, NU-HOS-5, OP-3, PE-05, PG-05, PS-3, PR(S)-05, SG-PAT-04, SG-SRE-05, SO-FLP-06, SO-MAO-08, SR-CPS1, TI-08, TI-07 Sécurité ferroviaire, TR-04, VM-2</v>
      </c>
      <c r="C1251" s="129" t="str" cm="1">
        <f t="array" ref="C1251">_xlfn.TEXTJOIN(", ",TRUE,_xlfn._xlws.FILTER('5. Données salariales brutes'!$A$2:$A$1297,('5. Données salariales brutes'!$C$2:$C$1297 &gt;'5. Données salariales brutes'!E1251)*('5. Données salariales brutes'!$C$2:$C$1297 &lt;'5. Données salariales brutes'!C1251),"No matches"))</f>
        <v>AG-03, AS-06, BI-03, CH-03, CT-EAV-03 , CT-IAU-03, EC-05, ED-EDS-04, ED-EST-04 (EE 10), ED-EST-05 (EE 8), ED-EST-05 (EE 9), ED-EST-06 (EE 7), ED-EST-06 (EE 8), EG-07, EL-07, FB-5, FO-02, FR-4, HP-08, HR-04, IS-05 , LS-04, MA-04, MT-04, ND-ADV-2, ND-DIT-3, NU-CHN-4, NU-HOS-4, OM-05, OP-2, PC-03, PH-01, RO-06, SG-SRE-04, SO-FLP-05, SO-MAO-07, TI-06 Aviation, TI-06 Marine, TI-06 Sécurité ferroviaire, TR-03, UT-2, WP-05</v>
      </c>
    </row>
    <row r="1252" spans="1:3" ht="60" x14ac:dyDescent="0.25">
      <c r="A1252" s="61" t="str">
        <f>'5. Données salariales brutes'!A1252</f>
        <v>SW-SCW-05</v>
      </c>
      <c r="B1252" s="130" t="str" cm="1">
        <f t="array" ref="B1252">_xlfn.TEXTJOIN(", ", TRUE, _xlfn._xlws.FILTER('5. Données salariales brutes'!$A$2:$A$1297, ('5. Données salariales brutes'!$C$2:$C$1297 &lt; '5. Données salariales brutes'!D1252) * ('5. Données salariales brutes'!$C$2:$C$1297 &gt;= '5. Données salariales brutes'!C1252) * ('5. Données salariales brutes'!$A$2:$A$1297 &lt;&gt; '5. Données salariales brutes'!A1252), "No matches"))</f>
        <v>AG-04, AI-06, AI-07, AO-CAI-02, AR-05, AS-08, BI-04, CH-04, CO-03, DE-01, EL-09, EN-ENG-04, FO-04, GT-08, HR-05, LS-05, MT-06, ND-ADV-3, ND-HME-4, PC-04, PE-06, PH-02, PM-07, PM-MCO-03, PS-4, SG-PAT-05, TI-08 Sécurité ferroviaire, TR-05, UT-3, WP-06</v>
      </c>
      <c r="C1252" s="129" t="str" cm="1">
        <f t="array" ref="C1252">_xlfn.TEXTJOIN(", ",TRUE,_xlfn._xlws.FILTER('5. Données salariales brutes'!$A$2:$A$1297,('5. Données salariales brutes'!$C$2:$C$1297 &gt;'5. Données salariales brutes'!E1252)*('5. Données salariales brutes'!$C$2:$C$1297 &lt;'5. Données salariales brutes'!C1252),"No matches"))</f>
        <v>AI-04, AI-05, AS-07, CO-02, CT-FIN-03 , CT-EAV-04 , CT-IAU-04, EC-06, ED-EST-06 (EE 10), EG-08, EL-08, EN-SUR-03, FB-6, FO-03, FR-6, FS-02, HP-09, IS-06 , LP-01, MA-05, MT-05, ND-DIT-4, NU-CHN-6, NU-HOS-6, OP-3, PG-06, PM-06 , PM-MCO-02, PR(S)-05, SE-RES-2, SG-SRE-05, SG-SRE-06, SO-FLP-07, SO-MAO-09, TI-07 Aviation, TI-07 Marine, VM-3</v>
      </c>
    </row>
    <row r="1253" spans="1:3" ht="195" x14ac:dyDescent="0.25">
      <c r="A1253" s="61" t="str">
        <f>'5. Données salariales brutes'!A1253</f>
        <v>SW-SCW-01 Travailleurs du service social clinique</v>
      </c>
      <c r="B1253" s="130" t="str" cm="1">
        <f t="array" ref="B1253">_xlfn.TEXTJOIN(", ", TRUE, _xlfn._xlws.FILTER('5. Données salariales brutes'!$A$2:$A$1297, ('5. Données salariales brutes'!$C$2:$C$1297 &lt; '5. Données salariales brutes'!D1253) * ('5. Données salariales brutes'!$C$2:$C$1297 &gt;= '5. Données salariales brutes'!C1253) * ('5. Données salariales brutes'!$A$2:$A$1297 &lt;&gt; '5. Données salariales brutes'!A1253), "No matches"))</f>
        <v>CT-EAV-02 , CT-IAU-02, DS-3, ED-EDS-03, ED-EST-04 (EE 8), ED-EST-04 (EE 9), ED-EST-05 (EE 6), ED-EST-06 (EE 5), ED-EST-06 Ontario (EE 9), ED-EST-05 Manitoba (EE 10), ED-EST-06 Manitoba (EE 8), ED-EST-06 Manitoba (EE 9), ED-EST-06 Saskatchewan (EE 10), ED-EST-06 Alberta (EE 10), ED-EST-05 Colombie-Britannique (EE 10), ED-EST-05 Colombie-Britannique (EE 11), ED-EST-06 Colombie-Britannique (EE 9), ED-EST-06 Colombie-Britannique (EE 10), EG-06, EL-06, FB-4, FR-3, GT-06, IT-02, LS-03, ND-ADV-1, ND-DIT-2, NU-CHN-2, NU-CHN-3, NU-HOS-2, NU-HOS-3, PG-04, PO-LES-TO-04, PO-TCO-04, PS-2, SG-PAT-03, SG-SRE-03, SO-FLP-04, SO-MAO-05, SR-E (Groupe salarial 9), SR-E (Groupe salarial 10), SR-E (Groupe salarial 11), SR-E (Groupe salarial 12), SR-W (Groupe salarial 12), SW-SCW-02 Travailleurs du service social clinique, SW-CHA-03, VM-1</v>
      </c>
      <c r="C1253" s="129" t="str" cm="1">
        <f t="array" ref="C1253">_xlfn.TEXTJOIN(", ",TRUE,_xlfn._xlws.FILTER('5. Données salariales brutes'!$A$2:$A$1297,('5. Données salariales brutes'!$C$2:$C$1297 &gt;'5. Données salariales brutes'!E1253)*('5. Données salariales brutes'!$C$2:$C$1297 &lt;'5. Données salariales brutes'!C1253),"No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FR-1, FR-2, FS-01, GL-EIM-14, GL-PCF-14, GL-SMW-13, GL-SMW-14, GL-VHE-14, GS-12, GS-13, HP-06, HR-03, HS-PHS-10, IS-04 , LP-00, MA-03, ND-DIT-1, ND-HME-1, OM-04, PC-02, PE-03, PI-06-CGC, PM-05 , PM-MCO-01, PR(S)-03, RO-05, SO-FLP-03, SO-MAO-04, SO-RAD-02, SO-RAD-03, SR-E (Groupe salarial 6), SR-E (Groupe salarial 7), SR-E (Groupe salarial 8), SW-SCW-03, TI-06, TI-05 Aviation, TI-05 Marine, WP-04</v>
      </c>
    </row>
    <row r="1254" spans="1:3" ht="195" x14ac:dyDescent="0.25">
      <c r="A1254" s="61" t="str">
        <f>'5. Données salariales brutes'!A1254</f>
        <v>SW-SCW-02 Travailleurs du service social clinique</v>
      </c>
      <c r="B1254" s="130" t="str" cm="1">
        <f t="array" ref="B1254">_xlfn.TEXTJOIN(", ", TRUE, _xlfn._xlws.FILTER('5. Données salariales brutes'!$A$2:$A$1297, ('5. Données salariales brutes'!$C$2:$C$1297 &lt; '5. Données salariales brutes'!D1254) * ('5. Données salariales brutes'!$C$2:$C$1297 &gt;= '5. Données salariales brutes'!C1254) * ('5. Données salariales brutes'!$A$2:$A$1297 &lt;&gt; '5. Données salariales brutes'!A1254), "No matches"))</f>
        <v>AR-03, CT-FIN-02 , CT-EAV-02 , CT-IAU-02, CX-3, DS-3, ED-EDS-03, ED-EST-04 (EE 9), ED-EST-05 (EE 7), ED-EST-06 (EE 5), ED-EST-06 (EE 6), ED-EST-06 Ontario (EE 9), ED-EST-06 Ontario (EE 10), ED-EST-06 Manitoba (EE 9), ED-EST-06 Manitoba (EE 10), ED-EST-06 Alberta (EE 10), ED-EST-05 Colombie-Britannique (EE 11), ED-EST-06 Colombie-Britannique (EE 10), ED-EST-06 Colombie-Britannique (EE 11), EG-06, EL-06, FB-4, FR-3, HP-07, LS-03, ND-DIT-2, ND-HME-2, NU-CHN-3, NU-HOS-3, OP-1, PE-04, PI-07-CGC, SG-PAT-03, SO-FLP-04, SO-MAO-05, SO-MAO-06, SR-E (Groupe salarial 11), SR-E (Groupe salarial 12), SW-SCW-03 Travailleurs du service social clinique, SW-CHA-03, TI-07</v>
      </c>
      <c r="C1254" s="129" t="str" cm="1">
        <f t="array" ref="C1254">_xlfn.TEXTJOIN(", ",TRUE,_xlfn._xlws.FILTER('5. Données salariales brutes'!$A$2:$A$1297,('5. Données salariales brutes'!$C$2:$C$1297 &gt;'5. Données salariales brutes'!E1254)*('5. Données salariales brutes'!$C$2:$C$1297 &lt;'5. Données salariales brutes'!C1254),"No matches"))</f>
        <v>AG-02, AI-02, AS-05, BI-02, CH-02, CX-2, DD-09, ED-EDS-02, ED-EST-04 (EE 7), ED-EST-04 (EE 8), ED-EST-05 (EE 5), ED-EST-05 (EE 6), ED-EST-06 (EE 4), ED-EST-06 Maritimes (EE 10), ED-EST-06 Québec (EE 12), ED-EST-06 Ontario (EE 8), ED-EST-04 Manitoba (EE 10), ED-EST-05 Manitoba (EE 9), ED-EST-05 Manitoba (EE 10), ED-EST-06 Manitoba (EE 7), ED-EST-06 Manitoba (EE 8), ED-EST-05 Saskatchewan (EE 10), ED-EST-06 Saskatchewan (EE 9), ED-EST-06 Saskatchewan (EE 10), ED-EST-05 Alberta (EE 10), ED-EST-06 Alberta (EE 9), ED-EST-04 Colombie-Britannique (EE 11), ED-EST-05 Colombie-Britannique (EE 9), ED-EST-05 Colombie-Britannique (EE 10), ED-EST-06 Colombie-Britannique (EE 8), ED-EST-06 Colombie-Britannique (EE 9), ED-LAT-04 (EE 13), EU-PEI-2, FB-3, FO-01, FR-2, FS-01, GL-SMW-14, GS-13, GT-06, HP-06, HR-03, IS-04 , IT-02, LP-00, ND-ADV-1, ND-DIT-1, ND-HME-1, NU-CHN-2, NU-HOS-2, OM-04, PC-02, PE-03, PG-04, PI-06-CGC, PM-05 , PM-MCO-01, PO-LES-TO-04, PO-TCO-04, PS-2, PR(S)-03, RO-05, SG-SRE-03, SO-FLP-03, SO-MAO-04, SO-RAD-03, SR-E (Groupe salarial 6), SR-E (Groupe salarial 7), SR-E (Groupe salarial 8), SR-E (Groupe salarial 9), SR-E (Groupe salarial 10), SR-W (Groupe salarial 12), SW-SCW-03, SW-SCW-01 Travailleurs du service social clinique, TI-06, TI-05 Marine, VM-1, WP-04</v>
      </c>
    </row>
    <row r="1255" spans="1:3" ht="120" x14ac:dyDescent="0.25">
      <c r="A1255" s="61" t="str">
        <f>'5. Données salariales brutes'!A1255</f>
        <v>SW-SCW-03 Travailleurs du service social clinique</v>
      </c>
      <c r="B1255" s="130" t="str" cm="1">
        <f t="array" ref="B1255">_xlfn.TEXTJOIN(", ", TRUE, _xlfn._xlws.FILTER('5. Données salariales brutes'!$A$2:$A$1297, ('5. Données salariales brutes'!$C$2:$C$1297 &lt; '5. Données salariales brutes'!D1255) * ('5. Données salariales brutes'!$C$2:$C$1297 &gt;= '5. Données salariales brutes'!C1255) * ('5. Données salariales brutes'!$A$2:$A$1297 &lt;&gt; '5. Données salariales brutes'!A1255), "No matches"))</f>
        <v>AI-03, AS-06, CT-EAV-03 , CT-IAU-03, EC-05, ED-EDS-04, ED-EST-04 (EE 10), ED-EST-05 (EE 8), ED-EST-06 (EE 7), FB-5, FO-02, FR-4, IS-05 , LS-04, MA-04, MT-03, MT-04, ND-ADV-2, ND-DIT-3, NU-CHN-4, NU-HOS-4, OM-05, PR(S)-04, RO-06, SG-SRE-04, SO-FLP-05, SO-MAO-07, TI-06 Aviation, TI-06 Sécurité ferroviaire, TR-03, UT-2, WP-05</v>
      </c>
      <c r="C1255" s="129" t="str" cm="1">
        <f t="array" ref="C1255">_xlfn.TEXTJOIN(", ",TRUE,_xlfn._xlws.FILTER('5. Données salariales brutes'!$A$2:$A$1297,('5. Données salariales brutes'!$C$2:$C$1297 &gt;'5. Données salariales brutes'!E1255)*('5. Données salariales brutes'!$C$2:$C$1297 &lt;'5. Données salariales brutes'!C1255),"No matches"))</f>
        <v>AR-03, CT-FIN-02 , CT-EAV-02 , CT-IAU-02, CX-3, DS-3, ED-EDS-03, ED-EST-04 (EE 8), ED-EST-04 (EE 9), ED-EST-05 (EE 6), ED-EST-05 (EE 7), ED-EST-06 (EE 5), ED-EST-06 (EE 6), ED-EST-06 Ontario (EE 9), ED-EST-06 Ontario (EE 10), ED-EST-05 Manitoba (EE 10), ED-EST-06 Manitoba (EE 9), ED-EST-06 Manitoba (EE 10), ED-EST-06 Saskatchewan (EE 10), ED-EST-06 Alberta (EE 10), ED-EST-05 Colombie-Britannique (EE 11), ED-EST-06 Colombie-Britannique (EE 10), ED-EST-06 Colombie-Britannique (EE 11), EG-06, EL-06, FB-4, FR-3, GT-06, HP-07, LS-03, ND-DIT-2, ND-HME-2, NU-CHN-2, NU-CHN-3, NU-HOS-2, NU-HOS-3, OP-1, PE-04, PI-07-CGC, SG-PAT-03, SO-FLP-04, SO-MAO-05, SO-MAO-06, SR-E (Groupe salarial 10), SR-E (Groupe salarial 11), SR-E (Groupe salarial 12), SW-SCW-02 Travailleurs du service social clinique, SW-CHA-03, TI-07</v>
      </c>
    </row>
    <row r="1256" spans="1:3" ht="315" x14ac:dyDescent="0.25">
      <c r="A1256" s="61" t="str">
        <f>'5. Données salariales brutes'!A1256</f>
        <v>SW-CHA-01</v>
      </c>
      <c r="B1256" s="130" t="str" cm="1">
        <f t="array" ref="B1256">_xlfn.TEXTJOIN(", ", TRUE, _xlfn._xlws.FILTER('5. Données salariales brutes'!$A$2:$A$1297, ('5. Données salariales brutes'!$C$2:$C$1297 &lt; '5. Données salariales brutes'!D1256) * ('5. Données salariales brutes'!$C$2:$C$1297 &gt;= '5. Données salariales brutes'!C1256) * ('5. Données salariales brutes'!$A$2:$A$1297 &lt;&gt; '5. Données salariales brutes'!A1256), "No matches"))</f>
        <v>AG-01, AS-04, BI-01, CH-01, CR-07, DA-CON-7, DD-06, EC-03, ED-EST-01 (EE 8), ED-EST-02 (EE 8), ED-EST-03 (EE 5), ED-EST-04 (EE 3), ED-EST-05 (EE 1), ED-EST-04 Maritimes (EE 9), ED-EST-04 Maritimes (EE 10), ED-EST-05 Maritimes (EE 6), ED-EST-05 Maritimes (EE 7), ED-EST-06 Maritimes (EE 5), ED-EST-06 Maritimes (EE 6), ED-EST-04 Québec (EE 11), ED-EST-04 Québec (EE 12), ED-EST-05 Québec (EE 9), ED-EST-06 Québec (EE 6), ED-EST-06 Québec (EE 7), ED-EST-03 Ontario (EE 10), ED-EST-04 Ontario (EE 7), ED-EST-05 Ontario (EE 6), ED-EST-06 Ontario (EE 4), ED-EST-04 Manitoba (EE 5), ED-EST-04 Manitoba (EE 6), ED-EST-05 Manitoba (EE 4), ED-EST-06 Manitoba (EE 3), ED-EST-04 Saskatchewan (EE 6), ED-EST-04 Saskatchewan (EE 7), ED-EST-05 Saskatchewan (EE 5), ED-EST-06 Saskatchewan (EE 3), ED-EST-06 Saskatchewan (EE 4), ED-EST-04 Alberta (EE 6), ED-EST-05 Alberta (EE 5), ED-EST-06 Alberta (EE 4), ED-EST-03 Colombie-Britannique (EE 8), ED-EST-03 Colombie-Britannique (EE 9), ED-EST-04 Colombie-Britannique (EE 7), ED-EST-05 Colombie-Britannique (EE 5), ED-EST-06 Colombie-Britannique (EE 4), ED-LAT-02 (EE 10), ED-LAT-02 (EE 11), ED-LAT-03 (EE 9), ED-LAT-03 (EE 10), ED-LAT-04 (EE 7), ED-LAT-04 (EE 8), EL-03, FB-1, GL-AIM-12, GL-AIM-13, GL-AMW-13, GL-AMW-14, GL-COI-10, GL-COI-11, GL-EIM-10, GL-GHW-12, GL-INM-14, GL-MAM-11, GL-MAM-12, GL-MAN-12, GL-MDO-13, GL-MDO-14, GL-MOC-12, GL-MOC-13, GL-PCF-10, GL-PIP-10, GL-PIP-11, GL-PRW-12, GL-SMW-9, GL-VHE-10, GL-WOW-12, GS-09, GT-04, HS-PHS-08, IS-03 , LI-9, PC-01, PI-04-CGC, PM-04 , PO-IMA-02, PO-LES-TO-02, PO-LES-IM-02, PO-TCO-02, PS-1, SC-6 (utilisation de matériel et métier spécialisés), SO-FLP-01, SO-MAO-01, SR-E (Groupe salarial 3 MDO-4), SR-W (Groupe salarial 6), SW-SCW-01</v>
      </c>
      <c r="C1256" s="129" t="str" cm="1">
        <f t="array" ref="C1256">_xlfn.TEXTJOIN(", ",TRUE,_xlfn._xlws.FILTER('5. Données salariales brutes'!$A$2:$A$1297,('5. Données salariales brutes'!$C$2:$C$1297 &gt;'5. Données salariales brutes'!E1256)*('5. Données salariales brutes'!$C$2:$C$1297 &lt;'5. Données salariales brutes'!C1256),"No matches"))</f>
        <v>AS-03, DA-PRO-6, DD-05, DS-1, EC-02, ED-EST-01 (EE 7) , ED-EST-02 (EE 6) , ED-EST-02 (EE 7) , ED-EST-03 (EE 4), ED-EST-04 (EE 1), ED-EST-04 (EE 2), ED-EST-04 Maritimes (EE 7), ED-EST-04 Maritimes (EE 8), ED-EST-05 Maritimes (EE 5), ED-EST-06 Maritimes (EE 4), ED-EST-03 Québec (EE 10), ED-EST-03 Québec (EE 11), ED-EST-04 Québec (EE 9), ED-EST-04 Québec (EE 10), ED-EST-05 Québec (EE 7), ED-EST-05 Québec (EE 8), ED-EST-06 Québec (EE 5), ED-EST-03 Ontario (EE 8), ED-EST-03 Ontario (EE 9), ED-EST-04 Ontario (EE 5), ED-EST-04 Ontario (EE 6), ED-EST-05 Ontario (EE 4), ED-EST-05 Ontario (EE 5), ED-EST-06 Ontario (EE 3), ED-EST-04 Manitoba (EE 4), ED-EST-05 Manitoba (EE 2), ED-EST-05 Manitoba (EE 3), ED-EST-06 Manitoba (EE 1), ED-EST-06 Manitoba (EE 2), ED-EST-04 Saskatchewan (EE 5), ED-EST-05 Saskatchewan (EE 3), ED-EST-05 Saskatchewan (EE 4), ED-EST-06 Saskatchewan (EE 2), ED-EST-03 Alberta (EE 8), ED-EST-03 Alberta (EE 9), ED-EST-04 Alberta (EE 5), ED-EST-05 Alberta (EE 4), ED-EST-06 Alberta (EE 3), ED-EST-03 Colombie-Britannique (EE 7), ED-EST-04 Colombie-Britannique (EE 5), ED-EST-04 Colombie-Britannique (EE 6), ED-EST-05 Colombie-Britannique (EE 4), ED-EST-06 Colombie-Britannique (EE 2), ED-EST-06 Colombie-Britannique (EE 3), ED-LAT-01 (EE 12), ED-LAT-02 (EE 8), ED-LAT-02 (EE 9), ED-LAT-03 (EE 7), ED-LAT-03 (EE 8), ED-LAT-04 (EE 5), ED-LAT-04 (EE 6), EG-03, EU-LAI-1, GL-AIM-11, GL-AMW-11, GL-AMW-12, GL-COI-9, GL-EIM-00, GL-EIM-9, GL-ELE -13, GL-ELE -14, GL-GHW-10, GL-GHW-11, GL-INM-12, GL-INM-13, GL-MAM-10, GL-MAN-10, GL-MAN-11, GL-MDO-11, GL-MDO-12, GL-MOC-10, GL-MOC-11, GL-MST-13, GL-MST-14, GL-PCF-8, GL-PCF-9, GL-PIP-9, GL-PRW-10, GL-PRW-11, GL-SMW-00, GL-SMW-8, GL-VHE-8, GL-VHE-9, GL-WOW-10, GL-WOW-11, GS-08, HP-03, HR-01, HS-HDO-07, HS-HDO-08, HS-PHS-07, LI-8, MA-02, PE-01, PG-02, PI-03-CGC, PM-03 , PO-IMA-01, PO-LES-TO-01, PO-LES-IM-01, PO-TCO-01, PR(S)-01, PY-07, SC-7 (service du pont et service de la chambre des machines), SC-STD-7, SC-5 (utilisation de matériel et métier spécialisés), SG-PAT-01, SR-E (Groupe salarial 2 ELE-2), SR-W (Groupe salarial 4), SR-W (Groupe salarial 5), SR-W (Groupe salarial 9) APC-8, SR-W (Groupe salarial 9) APD-10, ST-COR-2, TI-04, WP-02</v>
      </c>
    </row>
    <row r="1257" spans="1:3" ht="255" x14ac:dyDescent="0.25">
      <c r="A1257" s="61" t="str">
        <f>'5. Données salariales brutes'!A1257</f>
        <v>SW-CHA-02</v>
      </c>
      <c r="B1257" s="130" t="str" cm="1">
        <f t="array" ref="B1257">_xlfn.TEXTJOIN(", ", TRUE, _xlfn._xlws.FILTER('5. Données salariales brutes'!$A$2:$A$1297, ('5. Données salariales brutes'!$C$2:$C$1297 &lt; '5. Données salariales brutes'!D1257) * ('5. Données salariales brutes'!$C$2:$C$1297 &gt;= '5. Données salariales brutes'!C1257) * ('5. Données salariales brutes'!$A$2:$A$1297 &lt;&gt; '5. Données salariales brutes'!A1257), "No matches"))</f>
        <v>CX-1, DD-08, EC-04, ED-EST-03 (EE 8), ED-EST-03 (EE 9), ED-EST-04 (EE 6), ED-EST-05 (EE 4), ED-EST-06 (EE 2), ED-EST-06 (EE 3), ED-EST-05 Maritimes (EE 10), ED-EST-06 Maritimes (EE 9), ED-EST-06 Québec (EE 10), ED-EST-06 Québec (EE 11), ED-EST-04 Ontario (EE 10), ED-EST-05 Ontario (EE 9), ED-EST-05 Ontario (EE 10), ED-EST-06 Ontario (EE 6), ED-EST-06 Ontario (EE 7), ED-EST-04 Manitoba (EE 8),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ED-EST-05 Colombie-Britannique (EE 8), ED-EST-06 Colombie-Britannique (EE 7), ED-LAT-03 (EE 13), ED-LAT-04 (EE 11), ED-LAT-04 (EE 12), EG-05, EL-05, FR-1, GL-COI-14, GL-EIM-13, GL-EIM-14, GL-PCF-13, GL-PCF-14, GL-PIP-14, GL-SMW-12, GL-SMW-13, GL-VHE-13, GL-VHE-14, GS-12, GT-05, HP-05, HS-HDO-10, HS-PHS-09, HS-PHS-10, MA-03, PO-IMA-03, PO-LES-TO-03, PO-LES-IM-03, PO-TCO-03, RO-04, SO-MAO-03, SO-RAD-02, SR-E (Groupe salarial 4 MDO-5), SR-E (Groupe salarial 5), SR-W (Groupe salarial 11), TI-05 Aviation, TR-02</v>
      </c>
      <c r="C1257" s="129" t="str" cm="1">
        <f t="array" ref="C1257">_xlfn.TEXTJOIN(", ",TRUE,_xlfn._xlws.FILTER('5. Données salariales brutes'!$A$2:$A$1297,('5. Données salariales brutes'!$C$2:$C$1297 &gt;'5. Données salariales brutes'!E1257)*('5. Données salariales brutes'!$C$2:$C$1297 &lt;'5. Données salariales brutes'!C1257),"No matches"))</f>
        <v>AR-02, CO-01, CT-FIN-01 , CT-EAV-01 , CT-IAU-01 , DA-CON-8, DD-07, ED-EDS-01, ED-EST-03 (EE 7), ED-EST-04 (EE 4), ED-EST-04 (EE 5), ED-EST-05 (EE 3), ED-EST-06 (EE 1), ED-EST-05 Maritimes (EE 8), ED-EST-05 Maritimes (EE 9), ED-EST-06 Maritimes (EE 7), ED-EST-06 Maritimes (EE 8), ED-EST-05 Québec (EE 11), ED-EST-05 Québec (EE 12), ED-EST-06 Québec (EE 8), ED-EST-06 Québec (EE 9), ED-EST-04 Ontario (EE 9), ED-EST-05 Ontario (EE 8), ED-EST-06 Ontario (EE 5), ED-EST-04 Manitoba (EE 7), ED-EST-05 Manitoba (EE 5), ED-EST-05 Manitoba (EE 6), ED-EST-06 Manitoba (EE 4), ED-EST-06 Manitoba (EE 5), ED-EST-04 Saskatchewan (EE 8), ED-EST-04 Saskatchewan (EE 9), ED-EST-05 Saskatchewan (EE 6), ED-EST-05 Saskatchewan (EE 7), ED-EST-06 Saskatchewan (EE 5), ED-EST-06 Saskatchewan (EE 6), ED-EST-04 Alberta (EE 8), ED-EST-05 Alberta (EE 7), ED-EST-06 Alberta (EE 5), ED-EST-06 Alberta (EE 6), ED-EST-04 Colombie-Britannique (EE 8), ED-EST-04 Colombie-Britannique (EE 9), ED-EST-05 Colombie-Britannique (EE 6), ED-EST-05 Colombie-Britannique (EE 7), ED-EST-06 Colombie-Britannique (EE 5), ED-EST-06 Colombie-Britannique (EE 6), ED-LAT-02 (EE 13), ED-LAT-03 (EE 11), ED-LAT-03 (EE 12), ED-LAT-04 (EE 9), ED-LAT-04 (EE 10), EG-04, EL-04, EN-ENG-02, EN-SUR-01, FB-2, GL-COI-12, GL-COI-13, GL-EIM-12, GL-MAM-13, GL-MAM-14, GL-MAN-14, GL-MOC-14, GL-PCF-12, GL-PIP-12, GL-PIP-13, GL-PRW-14, GL-SMW-10, GL-SMW-11, GL-VHE-12, GL-WOW-14, GS-10, GS-11, HP-04, HR-02, HS-HDO-09, IT-01, LS-01, LS-02, MT-02, NU-CHN-1, NU-HOS-1, OM-03, PE-02, PG-03, PI-05-CGC, PR(S)-02, SC-7 (utilisation de matériel et métier spécialisés), SE-RES-1, SG-PAT-02, SG-SRE-02, SO-FLP-02, SO-MAO-02, SO-RAD-01, SR-W (Groupe salarial 8), SW-SCW-02, TI-05, UT-1, WP-03</v>
      </c>
    </row>
    <row r="1258" spans="1:3" ht="165" x14ac:dyDescent="0.25">
      <c r="A1258" s="61" t="str">
        <f>'5. Données salariales brutes'!A1258</f>
        <v>SW-CHA-03</v>
      </c>
      <c r="B1258" s="130" t="str" cm="1">
        <f t="array" ref="B1258">_xlfn.TEXTJOIN(", ", TRUE, _xlfn._xlws.FILTER('5. Données salariales brutes'!$A$2:$A$1297, ('5. Données salariales brutes'!$C$2:$C$1297 &lt; '5. Données salariales brutes'!D1258) * ('5. Données salariales brutes'!$C$2:$C$1297 &gt;= '5. Données salariales brutes'!C1258) * ('5. Données salariales brutes'!$A$2:$A$1297 &lt;&gt; '5. Données salariales brutes'!A1258), "No matches"))</f>
        <v>AI-03, AR-03, CT-FIN-02 , CX-3, ED-EDS-03, ED-EST-04 (EE 9), ED-EST-04 (EE 10), ED-EST-05 (EE 7), ED-EST-06 (EE 6), ED-EST-06 Ontario (EE 10), ED-EST-06 Manitoba (EE 9), ED-EST-06 Manitoba (EE 10), ED-EST-05 Colombie-Britannique (EE 11), ED-EST-06 Colombie-Britannique (EE 10), ED-EST-06 Colombie-Britannique (EE 11), EG-06, EL-06, FR-3, HP-07, MT-03, ND-DIT-2, ND-HME-2, NU-CHN-3, NU-HOS-3, OP-1, PE-04, PI-07-CGC, PR(S)-04, SO-FLP-05, SO-MAO-06, SR-E (Groupe salarial 12), SW-SCW-03 Travailleurs du service social clinique, TI-07, TI-06 Sécurité ferroviaire, TR-03, UT-2</v>
      </c>
      <c r="C1258" s="129" t="str" cm="1">
        <f t="array" ref="C1258">_xlfn.TEXTJOIN(", ",TRUE,_xlfn._xlws.FILTER('5. Données salariales brutes'!$A$2:$A$1297,('5. Données salariales brutes'!$C$2:$C$1297 &gt;'5. Données salariales brutes'!E1258)*('5. Données salariales brutes'!$C$2:$C$1297 &lt;'5. Données salariales brutes'!C1258),"No matches"))</f>
        <v>AS-05, CT-EAV-02 , CT-IAU-02, CX-2, DS-3, ED-EST-04 (EE 7), ED-EST-04 (EE 8), ED-EST-05 (EE 5), ED-EST-05 (EE 6), ED-EST-06 (EE 4), ED-EST-06 (EE 5), ED-EST-06 Québec (EE 12), ED-EST-06 Ontario (EE 8), ED-EST-06 Ontario (EE 9), ED-EST-04 Manitoba (EE 10), ED-EST-05 Manitoba (EE 9), ED-EST-05 Manitoba (EE 10), ED-EST-06 Manitoba (EE 8), ED-EST-05 Saskatchewan (EE 10), ED-EST-06 Saskatchewan (EE 9), ED-EST-06 Saskatchewan (EE 10), ED-EST-05 Alberta (EE 10), ED-EST-06 Alberta (EE 9), ED-EST-06 Alberta (EE 10), ED-EST-05 Colombie-Britannique (EE 10), ED-EST-06 Colombie-Britannique (EE 9), EU-PEI-2, FB-3, FB-4, FR-2, FS-01, GL-SMW-14, GS-13, GT-06, HP-06, HR-03, IS-04 , IT-02, LS-03, LP-00, ND-ADV-1, ND-DIT-1, NU-CHN-2, NU-HOS-2, OM-04, PG-04, PI-06-CGC, PM-05 , PM-MCO-01, PO-LES-TO-04, PO-TCO-04, PS-2, RO-05, SG-PAT-03, SG-SRE-03, SO-FLP-04, SO-MAO-05, SO-RAD-03, SR-E (Groupe salarial 7), SR-E (Groupe salarial 8), SR-E (Groupe salarial 9), SR-E (Groupe salarial 10), SR-E (Groupe salarial 11), SR-W (Groupe salarial 12), SW-SCW-01 Travailleurs du service social clinique, SW-SCW-02 Travailleurs du service social clinique, TI-05 Marine, VM-1, WP-04</v>
      </c>
    </row>
    <row r="1259" spans="1:3" ht="180" x14ac:dyDescent="0.25">
      <c r="A1259" s="61" t="str">
        <f>'5. Données salariales brutes'!A1259</f>
        <v>TI-01</v>
      </c>
      <c r="B1259" s="130" t="str" cm="1">
        <f t="array" ref="B1259">_xlfn.TEXTJOIN(", ", TRUE, _xlfn._xlws.FILTER('5. Données salariales brutes'!$A$2:$A$1297, ('5. Données salariales brutes'!$C$2:$C$1297 &lt; '5. Données salariales brutes'!D1259) * ('5. Données salariales brutes'!$C$2:$C$1297 &gt;= '5. Données salariales brutes'!C1259) * ('5. Données salariales brutes'!$A$2:$A$1297 &lt;&gt; '5. Données salariales brutes'!A1259), "No matches"))</f>
        <v>CR-04, DA-PRO-4, DD-03, ED-EST-01 (EE 2), ED-EST-02 (EE 1) , ED-EST-02 Maritimes (EE 8), ED-EST-02 Maritimes (EE 9), ED-EST-03 Maritimes (EE 6), ED-EST-04 Maritimes (EE 2), ED-EST-01 Québec (EE 7), ED-EST-02 Québec (EE 6), ED-EST-03 Québec (EE 5), ED-EST-04 Québec (EE 3), ED-EST-05 Québec (EE 1), ED-EST-01 Ontario (EE 8), ED-EST-02 Ontario (EE 4), ED-EST-03 Ontario (EE 3), ED-EST-04 Ontario (EE 1), ED-EST-02 Manitoba (EE 7), ED-EST-03 Manitoba (EE 3), ED-EST-03 Manitoba (EE 4), ED-EST-02 Saskatchewan (EE 6), ED-EST-03 Saskatchewan (EE 4), ED-EST-02 Alberta (EE 6), ED-EST-03 Alberta (EE 3), ED-EST-01 Colombie-Britannique (EE 6), ED-EST-02 Colombie-Britannique (EE 4), ED-EST-02 Colombie-Britannique (EE 5), ED-EST-03 Colombie-Britannique (EE 2), ED-EST-04 Colombie-Britannique (EE 1), ED-LAT-01 (EE 5), ED-LAT-02 (EE 2), ED-LAT-03 (EE 1), EL-01, EU-PEI-1, GL-AMW-5, GL-ELE -6, GL-ELE -7, GL-MAN-3, GL-MAN-4, GL-MDO-5, GL-MOC-4, GL-MOC-5, GS-04, HS-HDO-03, HS-PHS-03, LI-5, PY-04, SC-1 (utilisation de matériel et métier spécialisés), SR-W (Groupe salarial 9) APC-5, SR-W (Groupe salarial 9) APD-6, ST-COR-1, TI-02</v>
      </c>
      <c r="C1259" s="129" t="str" cm="1">
        <f t="array" ref="C1259">_xlfn.TEXTJOIN(", ",TRUE,_xlfn._xlws.FILTER('5. Données salariales brutes'!$A$2:$A$1297,('5. Données salariales brutes'!$C$2:$C$1297 &gt;'5. Données salariales brutes'!E1259)*('5. Données salariales brutes'!$C$2:$C$1297 &lt;'5. Données salariales brutes'!C1259),"No matches"))</f>
        <v>CM-05, DD-02, ED-EST-01 (EE 1), ED-EST-01 Maritimes (EE 8), ED-EST-02 Maritimes (EE 7), ED-EST-03 Maritimes (EE 4), ED-EST-03 Maritimes (EE 5), ED-EST-04 Maritimes (EE 1), ED-EST-01 Québec (EE 6), ED-EST-02 Québec (EE 5), ED-EST-03 Québec (EE 3), ED-EST-03 Québec (EE 4), ED-EST-04 Québec (EE 2), ED-EST-01 Ontario (EE 6), ED-EST-01 Ontario (EE 7), ED-EST-02 Ontario (EE 3), ED-EST-03 Ontario (EE 2), ED-EST-01 Manitoba (EE 7), ED-EST-01 Manitoba (EE 8), ED-EST-02 Manitoba (EE 5), ED-EST-02 Manitoba (EE 6), ED-EST-03 Manitoba (EE 2), ED-EST-01 Saskatchewan (EE 8), ED-EST-02 Saskatchewan (EE 5), ED-EST-03 Saskatchewan (EE 3), ED-EST-01 Alberta (EE 7), ED-EST-01 Alberta (EE 8), ED-EST-02 Alberta (EE 4), ED-EST-02 Alberta (EE 5), ED-EST-03 Alberta (EE 2), ED-EST-01 Colombie-Britannique (EE 5), ED-EST-02 Colombie-Britannique (EE 3), ED-EST-03 Colombie-Britannique (EE 1), ED-LAT-01 (EE 3), ED-LAT-01 (EE 4), ED-LAT-02 (EE 1), GL-AMW-00, GL-AMW-3, GL-AMW-4, GL-ELE -5, GL-MAN-1, GL-MAN-2, GL-MDO-3, GL-MDO-4, GL-MOC-2, GL-MOC-3, GS-03, GT-01, HS-HDO-02, LI-4, OE-MEO-5, PY-03, SR-W (Groupe salarial 1), SR-W (Groupe salarial 9) APC-4, SR-W (Groupe salarial 9) APD-5, ST-SCY-2, ST-SCY-3</v>
      </c>
    </row>
    <row r="1260" spans="1:3" ht="240" x14ac:dyDescent="0.25">
      <c r="A1260" s="61" t="str">
        <f>'5. Données salariales brutes'!A1260</f>
        <v>TI-02</v>
      </c>
      <c r="B1260" s="130" t="str" cm="1">
        <f t="array" ref="B1260">_xlfn.TEXTJOIN(", ", TRUE, _xlfn._xlws.FILTER('5. Données salariales brutes'!$A$2:$A$1297, ('5. Données salariales brutes'!$C$2:$C$1297 &lt; '5. Données salariales brutes'!D1260) * ('5. Données salariales brutes'!$C$2:$C$1297 &gt;= '5. Données salariales brutes'!C1260) * ('5. Données salariales brutes'!$A$2:$A$1297 &lt;&gt; '5. Données salariales brutes'!A1260), "No matches"))</f>
        <v>CR-05, DA-CON-4, ED-EST-01 (EE 3), ED-EST-02 (EE 2) , ED-EST-03 Maritimes (EE 7), ED-EST-04 Maritimes (EE 3), ED-EST-05 Maritimes (EE 1), ED-EST-01 Québec (EE 8), ED-EST-02 Québec (EE 7), ED-EST-03 Québec (EE 6), ED-EST-04 Québec (EE 4), ED-EST-04 Québec (EE 5), ED-EST-05 Québec (EE 2), ED-EST-05 Québec (EE 3), ED-EST-06 Québec (EE 1), ED-EST-02 Ontario (EE 5), ED-EST-03 Ontario (EE 4), ED-EST-04 Ontario (EE 1), ED-EST-04 Ontario (EE 2), ED-EST-05 Ontario (EE 1), ED-EST-02 Manitoba (EE 8), ED-EST-02 Manitoba (EE 9), ED-EST-03 Manitoba (EE 5), ED-EST-03 Manitoba (EE 6), ED-EST-02 Saskatchewan (EE 7), ED-EST-02 Saskatchewan (EE 8), ED-EST-03 Saskatchewan (EE 5), ED-EST-03 Saskatchewan (EE 6), ED-EST-04 Saskatchewan (EE 1), ED-EST-02 Alberta (EE 7), ED-EST-03 Alberta (EE 4), ED-EST-04 Alberta (EE 1), ED-EST-01 Colombie-Britannique (EE 7), ED-EST-01 Colombie-Britannique (EE 8), ED-EST-02 Colombie-Britannique (EE 6), ED-EST-03 Colombie-Britannique (EE 3), ED-EST-04 Colombie-Britannique (EE 1), ED-EST-04 Colombie-Britannique (EE 2), ED-LAT-01 (EE 6), ED-LAT-01 (EE 7), ED-LAT-02 (EE 3), ED-LAT-02 (EE 4), ED-LAT-03 (EE 2), ED-LAT-04 (EE 1), EG-01, GL-AMW-6, GL-AMW-7, GL-ELE -8, GL-ELE -9, GL-GHW-3, GL-GHW-4, GL-INM-00, GL-MAM-5, GL-MAN-5, GL-MAN-6, GL-MDO-6, GL-MDO-7, GL-MOC-5, GL-MOC-6, GL-MST-00, GL-PRW-00, GL-PRW-5, GT-02, HP-01, HS-HDO-04, HS-PHS-04, LI-6, OM-01, PI-01-CGC, PY-05, SC-1 (service du pont et service de la chambre des machines), SC-2 (service du pont et service de la chambre des machines), SC-STD-1, SC-STD-2, SC-2 (utilisation de matériel et métier spécialisés), SR-W (Groupe salarial 9) APD-7, ST-SCY-4, WP-01</v>
      </c>
      <c r="C1260" s="129" t="str" cm="1">
        <f t="array" ref="C1260">_xlfn.TEXTJOIN(", ",TRUE,_xlfn._xlws.FILTER('5. Données salariales brutes'!$A$2:$A$1297,('5. Données salariales brutes'!$C$2:$C$1297 &gt;'5. Données salariales brutes'!E1260)*('5. Données salariales brutes'!$C$2:$C$1297 &lt;'5. Données salariales brutes'!C1260),"No matches"))</f>
        <v>CR-04, DA-PRO-4, DD-03, ED-EST-01 (EE 2), ED-EST-02 (EE 1) , ED-EST-02 Maritimes (EE 8), ED-EST-02 Maritimes (EE 9), ED-EST-03 Maritimes (EE 5), ED-EST-03 Maritimes (EE 6), ED-EST-04 Maritimes (EE 2), ED-EST-01 Québec (EE 7), ED-EST-02 Québec (EE 6), ED-EST-03 Québec (EE 4), ED-EST-03 Québec (EE 5), ED-EST-04 Québec (EE 3), ED-EST-05 Québec (EE 1), ED-EST-01 Ontario (EE 8), ED-EST-02 Ontario (EE 4), ED-EST-03 Ontario (EE 3), ED-EST-02 Manitoba (EE 6), ED-EST-02 Manitoba (EE 7), ED-EST-03 Manitoba (EE 3), ED-EST-03 Manitoba (EE 4), ED-EST-02 Saskatchewan (EE 6), ED-EST-03 Saskatchewan (EE 4), ED-EST-02 Alberta (EE 5), ED-EST-02 Alberta (EE 6), ED-EST-03 Alberta (EE 3), ED-EST-01 Colombie-Britannique (EE 6), ED-EST-02 Colombie-Britannique (EE 4), ED-EST-02 Colombie-Britannique (EE 5), ED-EST-03 Colombie-Britannique (EE 2), ED-LAT-01 (EE 5), ED-LAT-02 (EE 2), ED-LAT-03 (EE 1), EL-01, EU-PEI-1, GL-AMW-4, GL-AMW-5, GL-ELE -6, GL-ELE -7, GL-MAN-3, GL-MAN-4, GL-MDO-5, GL-MOC-4, GS-04, HS-HDO-03, HS-PHS-03, LI-5, PY-04, SC-1 (utilisation de matériel et métier spécialisés), SR-W (Groupe salarial 9) APC-5, SR-W (Groupe salarial 9) APD-6, ST-COR-1, TI-01</v>
      </c>
    </row>
    <row r="1261" spans="1:3" ht="315" x14ac:dyDescent="0.25">
      <c r="A1261" s="61" t="str">
        <f>'5. Données salariales brutes'!A1261</f>
        <v>TI-03</v>
      </c>
      <c r="B1261" s="130" t="str" cm="1">
        <f t="array" ref="B1261">_xlfn.TEXTJOIN(", ", TRUE, _xlfn._xlws.FILTER('5. Données salariales brutes'!$A$2:$A$1297, ('5. Données salariales brutes'!$C$2:$C$1297 &lt; '5. Données salariales brutes'!D1261) * ('5. Données salariales brutes'!$C$2:$C$1297 &gt;= '5. Données salariales brutes'!C1261) * ('5. Données salariales brutes'!$A$2:$A$1297 &lt;&gt; '5. Données salariales brutes'!A1261), "No matches"))</f>
        <v>AR-01, AS-02, CM-07, CO-DEV/PER, CR-06, DA-CON-6, EC-01, ED-EST-01 (EE 5), ED-EST-01 (EE 6), ED-EST-02 (EE 4), ED-EST-02 (EE 5) , ED-EST-03 (EE 2), ED-EST-03 (EE 3), ED-EST-04 Maritimes (EE 6), ED-EST-05 Maritimes (EE 3), ED-EST-05 Maritimes (EE 4), ED-EST-06 Maritimes (EE 2), ED-EST-06 Maritimes (EE 3), ED-EST-01 Québec (EE 10), ED-EST-02 Québec (EE 10), ED-EST-03 Québec (EE 8), ED-EST-03 Québec (EE 9), ED-EST-04 Québec (EE 7), ED-EST-04 Québec (EE 8), ED-EST-05 Québec (EE 5), ED-EST-05 Québec (EE 6), ED-EST-06 Québec (EE 3), ED-EST-06 Québec (EE 4), ED-EST-02 Ontario (EE 8), ED-EST-03 Ontario (EE 7), ED-EST-04 Ontario (EE 4), ED-EST-05 Ontario (EE 3), ED-EST-06 Ontario (EE 1), ED-EST-03 Manitoba (EE 8), ED-EST-03 Manitoba (EE 9), ED-EST-04 Manitoba (EE 2), ED-EST-05 Manitoba (EE 1), ED-EST-03 Saskatchewan (EE 8), ED-EST-03 Saskatchewan (EE 9), ED-EST-04 Saskatchewan (EE 3), ED-EST-04 Saskatchewan (EE 4), ED-EST-05 Saskatchewan (EE 2), ED-EST-06 Saskatchewan (EE 1), ED-EST-02 Alberta (EE 9), ED-EST-03 Alberta (EE 7), ED-EST-04 Alberta (EE 3), ED-EST-05 Alberta (EE 2), ED-EST-06 Alberta (EE 1), ED-EST-02 Colombie-Britannique (EE 9), ED-EST-03 Colombie-Britannique (EE 5), ED-EST-04 Colombie-Britannique (EE 4), ED-EST-05 Colombie-Britannique (EE 2), ED-EST-06 Colombie-Britannique (EE 1), ED-LAT-01 (EE 10), ED-LAT-02 (EE 6), ED-LAT-02 (EE 7), ED-LAT-03 (EE 5), ED-LAT-03 (EE 6), ED-LAT-04 (EE 3), ED-LAT-04 (EE 4), EG-02, EL-02, EN-ENG-01, GL-AIM-9, GL-AMW-9, GL-AMW-10, GL-COI-00, GL-ELE -11, GL-ELE -12, GL-GHW-7, GL-INM-10, GL-INM-11, GL-MAM-8, GL-MAN-8, GL-MAN-9, GL-MDO-9, GL-MDO-10, GL-MOC-9, GL-MST-11, GL-MST-12, GL-PCF-6, GL-PCF-7, GL-PIP-00, GL-PRW-8, GL-PRW-9, GL-VHE-00, GL-WOW-9, GS-07, GT-03, HP-02, HS-HDO-05, HS-HDO-06, HS-PHS-05, IS-02 , LI-7, MT-01, OM-02, PM-02 , PY-06, SC-5 (service du pont et service de la chambre des machines), SC-6 (service du pont et service de la chambre des machines), SC-STD-5, SC-STD-6, SC-4 (utilisation de matériel et métier spécialisés), SG-SRE-01, SR-E (Groupe salarial 1), SR-W (Groupe salarial 9) APC-7, SR-W (Groupe salarial 9) APD-9, TR-01</v>
      </c>
      <c r="C1261" s="129" t="str" cm="1">
        <f t="array" ref="C1261">_xlfn.TEXTJOIN(", ",TRUE,_xlfn._xlws.FILTER('5. Données salariales brutes'!$A$2:$A$1297,('5. Données salariales brutes'!$C$2:$C$1297 &gt;'5. Données salariales brutes'!E1261)*('5. Données salariales brutes'!$C$2:$C$1297 &lt;'5. Données salariales brutes'!C1261),"No matches"))</f>
        <v>AS-01, CM-06, DA-CON-5, DA-PRO-5, DD-04, ED-EST-01 (EE 4), ED-EST-02 (EE 3) , ED-EST-03 (EE 1), ED-EST-03 Maritimes (EE 8), ED-EST-03 Maritimes (EE 9), ED-EST-04 Maritimes (EE 4), ED-EST-04 Maritimes (EE 5), ED-EST-05 Maritimes (EE 2), ED-EST-06 Maritimes (EE 1), ED-EST-01 Québec (EE 9), ED-EST-02 Québec (EE 8), ED-EST-02 Québec (EE 9), ED-EST-03 Québec (EE 7), ED-EST-04 Québec (EE 6), ED-EST-05 Québec (EE 4), ED-EST-06 Québec (EE 2), ED-EST-02 Ontario (EE 6), ED-EST-02 Ontario (EE 7), ED-EST-03 Ontario (EE 5), ED-EST-03 Ontario (EE 6), ED-EST-04 Ontario (EE 3), ED-EST-05 Ontario (EE 2), ED-EST-03 Manitoba (EE 6), ED-EST-03 Manitoba (EE 7), ED-EST-04 Manitoba (EE 1), ED-EST-02 Saskatchewan (EE 9), ED-EST-03 Saskatchewan (EE 7), ED-EST-04 Saskatchewan (EE 2), ED-EST-05 Saskatchewan (EE 1), ED-EST-02 Alberta (EE 8), ED-EST-03 Alberta (EE 5), ED-EST-03 Alberta (EE 6), ED-EST-04 Alberta (EE 2), ED-EST-05 Alberta (EE 1), ED-EST-02 Colombie-Britannique (EE 7), ED-EST-02 Colombie-Britannique (EE 8), ED-EST-03 Colombie-Britannique (EE 4), ED-EST-04 Colombie-Britannique (EE 3), ED-EST-05 Colombie-Britannique (EE 1), ED-LAT-01 (EE 8), ED-LAT-01 (EE 9), ED-LAT-02 (EE 5), ED-LAT-03 (EE 3), ED-LAT-03 (EE 4), ED-LAT-04 (EE 2), GL-AIM-00, GL-AMW-8, GL-ELE -9, GL-ELE -10, GL-GHW-5, GL-GHW-6, GL-INM-9, GL-MAM-00, GL-MAM-6, GL-MAM-7, GL-MAN-6, GL-MAN-7, GL-MDO-8, GL-MOC-7, GL-MOC-8, GL-MST-9, GL-MST-10, GL-PCF-00, GL-PRW-6, GL-PRW-7, GL-WOW-00, GS-05, GS-06, IS-01 , MA-01, PG-01, PI-02-CGC, PM-01 , RO-01, SC-3 (service du pont et service de la chambre des machines), SC-4 (service du pont et service de la chambre des machines), SC-STD-3, SC-STD-4, SC-3 (utilisation de matériel et métier spécialisés), SR-W (Groupe salarial 2), SR-W (Groupe salarial 3), SR-W (Groupe salarial 9) APC-6, SR-W (Groupe salarial 9) APD-8</v>
      </c>
    </row>
    <row r="1262" spans="1:3" ht="315" x14ac:dyDescent="0.25">
      <c r="A1262" s="61" t="str">
        <f>'5. Données salariales brutes'!A1262</f>
        <v>TI-04</v>
      </c>
      <c r="B1262" s="130" t="str" cm="1">
        <f t="array" ref="B1262">_xlfn.TEXTJOIN(", ", TRUE, _xlfn._xlws.FILTER('5. Données salariales brutes'!$A$2:$A$1297, ('5. Données salariales brutes'!$C$2:$C$1297 &lt; '5. Données salariales brutes'!D1262) * ('5. Données salariales brutes'!$C$2:$C$1297 &gt;= '5. Données salariales brutes'!C1262) * ('5. Données salariales brutes'!$A$2:$A$1297 &lt;&gt; '5. Données salariales brutes'!A1262), "No matches"))</f>
        <v>DD-06, EC-02, ED-EST-01 (EE 8), ED-EST-02 (EE 7) , ED-EST-03 (EE 4), ED-EST-03 (EE 5), ED-EST-04 (EE 2), ED-EST-05 (EE 1), ED-EST-04 Maritimes (EE 8), ED-EST-04 Maritimes (EE 9), ED-EST-05 Maritimes (EE 6), ED-EST-06 Maritimes (EE 5), ED-EST-03 Québec (EE 11), ED-EST-04 Québec (EE 10), ED-EST-04 Québec (EE 11), ED-EST-05 Québec (EE 8), ED-EST-06 Québec (EE 5), ED-EST-06 Québec (EE 6), ED-EST-03 Ontario (EE 9), ED-EST-04 Ontario (EE 6), ED-EST-05 Ontario (EE 5), ED-EST-05 Ontario (EE 6), ED-EST-06 Ontario (EE 3), ED-EST-04 Manitoba (EE 4), ED-EST-04 Manitoba (EE 5), ED-EST-05 Manitoba (EE 3), ED-EST-06 Manitoba (EE 2), ED-EST-04 Saskatchewan (EE 6), ED-EST-05 Saskatchewan (EE 4), ED-EST-06 Saskatchewan (EE 3), ED-EST-03 Alberta (EE 9), ED-EST-04 Alberta (EE 5), ED-EST-04 Alberta (EE 6), ED-EST-05 Alberta (EE 4), ED-EST-05 Alberta (EE 5), ED-EST-06 Alberta (EE 3), ED-EST-03 Colombie-Britannique (EE 7), ED-EST-03 Colombie-Britannique (EE 8), ED-EST-04 Colombie-Britannique (EE 6), ED-EST-05 Colombie-Britannique (EE 4), ED-EST-05 Colombie-Britannique (EE 5), ED-EST-06 Colombie-Britannique (EE 3), ED-LAT-02 (EE 9), ED-LAT-02 (EE 10), ED-LAT-03 (EE 8), ED-LAT-03 (EE 9), ED-LAT-04 (EE 6), ED-LAT-04 (EE 7), EG-03, EL-03, EU-LAI-1, FB-1, GL-AIM-11, GL-AIM-12, GL-AMW-12, GL-AMW-13, GL-COI-9, GL-COI-10, GL-EIM-9, GL-ELE -14, GL-GHW-10, GL-GHW-11, GL-INM-13, GL-INM-14, GL-MAM-10, GL-MAM-11, GL-MAN-11, GL-MDO-12, GL-MDO-13, GL-MOC-11, GL-MOC-12, GL-MST-14, GL-PCF-9, GL-PIP-9, GL-PIP-10, GL-PRW-11, GL-SMW-8, GL-VHE-9, GL-WOW-11, HP-03, HR-01, HS-HDO-08, MA-02, PS-1, SC-5 (utilisation de matériel et métier spécialisés), SG-PAT-01, SO-MAO-01, SR-E (Groupe salarial 2 ELE-2), SR-W (Groupe salarial 4), SR-W (Groupe salarial 5), SR-W (Groupe salarial 6), SR-W (Groupe salarial 9) APC-8, SR-W (Groupe salarial 9) APD-10, SW-SCW-01, SW-CHA-01</v>
      </c>
      <c r="C1262" s="129" t="str" cm="1">
        <f t="array" ref="C1262">_xlfn.TEXTJOIN(", ",TRUE,_xlfn._xlws.FILTER('5. Données salariales brutes'!$A$2:$A$1297,('5. Données salariales brutes'!$C$2:$C$1297 &gt;'5. Données salariales brutes'!E1262)*('5. Données salariales brutes'!$C$2:$C$1297 &lt;'5. Données salariales brutes'!C1262),"No matches"))</f>
        <v>AS-03, CM-07, CO-DEV/PER, CR-06, DA-CON-6, DA-PRO-6, DD-05, DS-1, ED-EST-01 (EE 6), ED-EST-01 (EE 7) , ED-EST-02 (EE 5) , ED-EST-02 (EE 6) , ED-EST-03 (EE 3), ED-EST-04 (EE 1), ED-EST-04 Maritimes (EE 7), ED-EST-05 Maritimes (EE 4), ED-EST-05 Maritimes (EE 5), ED-EST-06 Maritimes (EE 3), ED-EST-06 Maritimes (EE 4),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ED-EST-04 Manitoba (EE 3), ED-EST-05 Manitoba (EE 2), ED-EST-06 Manitoba (EE 1), ED-EST-03 Saskatchewan (EE 9), ED-EST-04 Saskatchewan (EE 4), ED-EST-04 Saskatchewan (EE 5), ED-EST-05 Saskatchewan (EE 2), ED-EST-05 Saskatchewan (EE 3), ED-EST-06 Saskatchewan (EE 1), ED-EST-06 Saskatchewan (EE 2), ED-EST-03 Alberta (EE 7), ED-EST-03 Alberta (EE 8), ED-EST-04 Alberta (EE 4), ED-EST-05 Alberta (EE 3), ED-EST-06 Alberta (EE 2), ED-EST-03 Colombie-Britannique(EE 6), ED-EST-04 Colombie-Britannique (EE 5), ED-EST-05 Colombie-Britannique (EE 3), ED-EST-06 Colombie-Britannique (EE 2), ED-LAT-01 (EE 11), ED-LAT-01 (EE 12), ED-LAT-02 (EE 7), ED-LAT-02 (EE 8), ED-LAT-03 (EE 6), ED-LAT-03 (EE 7), ED-LAT-04 (EE 4), ED-LAT-04 (EE 5), EL-02, FR - Recruitment, GL-AIM-10, GL-AMW-10, GL-AMW-11, GL-COI-00, GL-EIM-00, GL-ELE -12, GL-ELE -13, GL-GHW-8, GL-INM-11, GL-INM-12, GL-MAM-9, GL-MAN-9, GL-MAN-10, GL-MDO-10, GL-MDO-11, GL-MOC-10, GL-MST-12, GL-MST-13, GL-PCF-7, GL-PCF-8, GL-PRW-9, GL-PRW-10, GL-SMW-00, GL-VHE-00, GL-VHE-8, GL-WOW-9, GL-WOW-10, GS-08, HS-HDO-06, HS-HDO-07, HS-PHS-06, HS-PHS-07, LI-8, OM-02, PE-01, PG-02, PI-03-CGC, PM-03 , PO-IMA-01, PO-LES-TO-01, PO-LES-IM-01, PO-TCO-01, PR(S)-01, PY-07, SC-6 (service du pont et service de la chambre des machines), SC-7 (service du pont et service de la chambre des machines), SC-STD-6, SC-STD-7, SO-MAO-TO, SR-E (Groupe salarial 1), SR-W (Groupe salarial 9) APD-9, ST-COR-2, WP-02</v>
      </c>
    </row>
    <row r="1263" spans="1:3" ht="300" x14ac:dyDescent="0.25">
      <c r="A1263" s="61" t="str">
        <f>'5. Données salariales brutes'!A1263</f>
        <v>TI-05</v>
      </c>
      <c r="B1263" s="130" t="str" cm="1">
        <f t="array" ref="B1263">_xlfn.TEXTJOIN(", ", TRUE, _xlfn._xlws.FILTER('5. Données salariales brutes'!$A$2:$A$1297, ('5. Données salariales brutes'!$C$2:$C$1297 &lt; '5. Données salariales brutes'!D1263) * ('5. Données salariales brutes'!$C$2:$C$1297 &gt;= '5. Données salariales brutes'!C1263) * ('5. Données salariales brutes'!$A$2:$A$1297 &lt;&gt; '5. Données salariales brutes'!A1263),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6), ED-EST-04 Alberta (EE 8), ED-EST-05 Alberta (EE 7), ED-EST-06 Alberta (EE 6), ED-EST-04 Colombie-Britannique (EE 9), ED-EST-05 Colombie-Britannique (EE 7), ED-EST-06 Colombie-Britannique (EE 5), ED-EST-06 Colombie-Britannique (EE 6), ED-LAT-02 (EE 13), ED-LAT-03 (EE 12), ED-LAT-03 (EE 13), ED-LAT-04 (EE 10), ED-LAT-04 (EE 11), EG-04, EL-04, EN-ENG-02, EN-SUR-01, GL-COI-12, GL-COI-13, GL-EIM-12, GL-EIM-13, GL-MAM-14, GL-MAN-14, GL-PCF-12, GL-PCF-13, GL-PIP-12, GL-PIP-13, GL-PRW-14, GL-SMW-11, GL-VHE-12, GL-VHE-13, GL-WOW-14, GS-10, GS-11, HP-04, HR-02, HS-HDO-09, HS-HDO-10, HS-PHS-09, LS-02, MT-02, NU-CHN-1, NU-HOS-1, PI-05-CGC, PR(S)-02, SE-RES-1, SG-PAT-02, SO-FLP-02, SO-MAO-02, SO-RAD-01, SR-E (Groupe salarial 4 MDO-5), SR-W (Groupe salarial 8), SR-W (Groupe salarial 11), SW-SCW-02, SW-CHA-02, UT-1</v>
      </c>
      <c r="C1263" s="129" t="str" cm="1">
        <f t="array" ref="C1263">_xlfn.TEXTJOIN(", ",TRUE,_xlfn._xlws.FILTER('5. Données salariales brutes'!$A$2:$A$1297,('5. Données salariales brutes'!$C$2:$C$1297 &gt;'5. Données salariales brutes'!E1263)*('5. Données salariales brutes'!$C$2:$C$1297 &lt;'5. Données salariales brutes'!C1263),"No matches"))</f>
        <v>AG-01, AI-01, AS-04, BI-01, CH-01, CR-07, DA-CON-7, DA-PRO-7, DS-2, EC-03, ED-EST-02 (EE 8), ED-EST-02 (EE 9), ED-EST-03 (EE 5), ED-EST-03 (EE 6), ED-EST-04 (EE 3), ED-EST-05 (EE 2),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6), ED-EST-05 Manitoba (EE 4), ED-EST-05 Manitoba (EE 5), ED-EST-06 Manitoba (EE 3), ED-EST-04 Saskatchewan (EE 7), ED-EST-05 Saskatchewan (EE 5), ED-EST-05 Saskatchewan (EE 6), ED-EST-06 Saskatchewan (EE 4), ED-EST-06 Saskatchewan (EE 5), ED-EST-04 Alberta (EE 6), ED-EST-04 Alberta (EE 7), ED-EST-05 Alberta (EE 5), ED-EST-05 Alberta (EE 6), ED-EST-06 Alberta (EE 4), ED-EST-06 Alberta (EE 5), ED-EST-03 Colombie-Britannique (EE 9), ED-EST-04 Colombie-Britannique (EE 7), ED-EST-04 Colombie-Britannique (EE 8), ED-EST-05 Colombie-Britannique (EE 5), ED-EST-05 Colombie-Britannique (EE 6), ED-EST-06 Colombie-Britannique (EE 4), ED-LAT-02 (EE 11), ED-LAT-02 (EE 12), ED-LAT-03 (EE 10), ED-LAT-03 (EE 11), ED-LAT-04 (EE 8), ED-LAT-04 (EE 9), FB-2, GL-AIM-13, GL-AIM-14, GL-AMW-14, GL-COI-11, GL-EIM-10, GL-EIM-11, GL-GHW-12, GL-INM-14, GL-MAM-12, GL-MAM-13, GL-MAN-12, GL-MAN-13, GL-MDO-14, GL-MOC-13, GL-MOC-14, GL-PCF-10, GL-PCF-11, GL-PIP-11, GL-PRW-12, GL-PRW-13, GL-SMW-9, GL-SMW-10, GL-VHE-10, GL-VHE-11, GL-WOW-12, GL-WOW-13, GS-09, GT-04, HS-PHS-08, IS-03 , IT-01, LI-9, LS-01, OM-03, PC-01, PE-02, PG-03, PI-04-CGC, PM-04 , PO-IMA-02, PO-LES-TO-02, PO-LES-IM-02, PO-TCO-02, PS-1, RO-03, SC-6 (utilisation de matériel et métier spécialisés), SC-7 (utilisation de matériel et métier spécialisés), SG-SRE-02, SO-FLP-01, SR-E (Groupe salarial 3 MDO-4), SR-E (APA), SR-E (APB), SR-W (Groupe salarial 6), SR-W (Groupe salarial 7), SW-SCW-01, WP-03</v>
      </c>
    </row>
    <row r="1264" spans="1:3" ht="210" x14ac:dyDescent="0.25">
      <c r="A1264" s="61" t="str">
        <f>'5. Données salariales brutes'!A1264</f>
        <v>TI-06</v>
      </c>
      <c r="B1264" s="130" t="str" cm="1">
        <f t="array" ref="B1264">_xlfn.TEXTJOIN(", ", TRUE, _xlfn._xlws.FILTER('5. Données salariales brutes'!$A$2:$A$1297, ('5. Données salariales brutes'!$C$2:$C$1297 &lt; '5. Données salariales brutes'!D1264) * ('5. Données salariales brutes'!$C$2:$C$1297 &gt;= '5. Données salariales brutes'!C1264) * ('5. Données salariales brutes'!$A$2:$A$1297 &lt;&gt; '5. Données salariales brutes'!A1264), "No matches"))</f>
        <v>AS-05, CT-EAV-02 , CT-IAU-02, CX-2, ED-EDS-02, ED-EST-04 (EE 7), ED-EST-04 (EE 8), ED-EST-05 (EE 5), ED-EST-05 (EE 6), ED-EST-06 (EE 4), ED-EST-06 Maritimes (EE 10), ED-EST-06 Québec (EE 12), ED-EST-06 Ontario (EE 8), ED-EST-06 Ontario (EE 9), ED-EST-04 Manitoba (EE 10), ED-EST-05 Manitoba (EE 9), ED-EST-05 Manitoba (EE 10), ED-EST-06 Manitoba (EE 7), ED-EST-06 Manitoba (EE 8), ED-EST-05 Saskatchewan (EE 10), ED-EST-06 Saskatchewan (EE 9), ED-EST-06 Saskatchewan (EE 10), ED-EST-05 Alberta (EE 10), ED-EST-06 Alberta (EE 9), ED-EST-06 Alberta (EE 10), ED-EST-05 Colombie-Britannique (EE 10), ED-EST-06 Colombie-Britannique (EE 9), EU-PEI-2, FB-3, FR-2, FS-01, GL-SMW-14, GS-13, GT-06, HP-06, HR-03, IS-04 , IT-02, LS-03, LP-00, ND-ADV-1, ND-DIT-1, NU-CHN-2, NU-HOS-2, OM-04, PG-04, PI-06-CGC, PM-05 , PM-MCO-01, PO-LES-TO-04, PO-TCO-04, PS-2, RO-05, SG-PAT-03, SG-SRE-03, SO-FLP-04, SO-MAO-04, SO-RAD-03, SR-E (Groupe salarial 7), SR-E (Groupe salarial 8), SR-E (Groupe salarial 9), SR-E (Groupe salarial 10), SR-W (Groupe salarial 12), SW-SCW-03, SW-SCW-01 Travailleurs du service social clinique, SW-SCW-02 Travailleurs du service social clinique, TI-05 Marine, VM-1, WP-04</v>
      </c>
      <c r="C1264" s="129" t="str" cm="1">
        <f t="array" ref="C1264">_xlfn.TEXTJOIN(", ",TRUE,_xlfn._xlws.FILTER('5. Données salariales brutes'!$A$2:$A$1297,('5. Données salariales brutes'!$C$2:$C$1297 &gt;'5. Données salariales brutes'!E1264)*('5. Données salariales brutes'!$C$2:$C$1297 &lt;'5. Données salariales brutes'!C1264),"No matches"))</f>
        <v>AG-02, AI-02, BI-02, CH-02, CX-1, DD-08, DD-09, EC-04, ED-EST-03 (EE 8), ED-EST-03 (EE 9), ED-EST-04 (EE 6), ED-EST-05 (EE 4), ED-EST-06 (EE 3), ED-EST-05 Maritimes (EE 10), ED-EST-06 Maritimes (EE 9), ED-EST-06 Québec (EE 10), ED-EST-06 Québec (EE 11), ED-EST-04 Ontario (EE 10), ED-EST-05 Ontario (EE 9), ED-EST-05 Ontario (EE 10), ED-EST-06 Ontario (EE 7), ED-EST-04 Manitoba (EE 9), ED-EST-05 Manitoba (EE 7), ED-EST-05 Manitoba (EE 8), ED-EST-06 Manitoba (EE 6), ED-EST-04 Saskatchewan (EE 10), ED-EST-05 Saskatchewan (EE 8), ED-EST-05 Saskatchewan (EE 9), ED-EST-06 Saskatchewan (EE 7), ED-EST-06 Saskatchewan (EE 8), ED-EST-04 Alberta (EE 9), ED-EST-04 Alberta (EE 10), ED-EST-05 Alberta (EE 8), ED-EST-05 Alberta (EE 9), ED-EST-06 Alberta (EE 7), ED-EST-06 Alberta (EE 8), ED-EST-04 Colombie-Britannique (EE 10), ED-EST-04 Colombie-Britannique (EE 11), ED-EST-05 Colombie-Britannique (EE 8), ED-EST-05 Colombie-Britannique (EE 9), ED-EST-06 Colombie-Britannique (EE 7), ED-EST-06 Colombie-Britannique (EE 8), ED-LAT-04 (EE 12), ED-LAT-04 (EE 13), EG-05, EL-05, FO-01, FR-1, GL-COI-14, GL-EIM-14, GL-PCF-14, GL-PIP-14, GL-SMW-12, GL-SMW-13, GL-VHE-14, GS-12, GT-05, HP-05, HS-HDO-10, HS-PHS-10, MA-03, ND-HME-1, PC-02, PE-03, PO-IMA-03, PO-LES-TO-03, PO-LES-IM-03, PO-TCO-03, PR(S)-03, RO-04, SO-FLP-03, SO-MAO-03, SO-RAD-02, SR-E (Groupe salarial 5), SR-E (Groupe salarial 6), TI-05 Aviation, TR-02</v>
      </c>
    </row>
    <row r="1265" spans="1:3" ht="120" x14ac:dyDescent="0.25">
      <c r="A1265" s="61" t="str">
        <f>'5. Données salariales brutes'!A1265</f>
        <v>TI-07</v>
      </c>
      <c r="B1265" s="130" t="str" cm="1">
        <f t="array" ref="B1265">_xlfn.TEXTJOIN(", ", TRUE, _xlfn._xlws.FILTER('5. Données salariales brutes'!$A$2:$A$1297, ('5. Données salariales brutes'!$C$2:$C$1297 &lt; '5. Données salariales brutes'!D1265) * ('5. Données salariales brutes'!$C$2:$C$1297 &gt;= '5. Données salariales brutes'!C1265) * ('5. Données salariales brutes'!$A$2:$A$1297 &lt;&gt; '5. Données salariales brutes'!A1265), "No matches"))</f>
        <v>AI-03, AR-03, AS-06, CX-3, EC-05, ED-EDS-04, ED-EST-04 (EE 10), ED-EST-05 (EE 8), ED-EST-06 (EE 6), ED-EST-06 (EE 7), ED-EST-06 Manitoba (EE 10), ED-EST-06 Colombie-Britannique (EE 11), FB-5, FO-02, FR-4, HP-07, IS-05 , LS-04, MA-04, MT-03, NU-CHN-4, NU-HOS-4, OM-05, OP-1, PE-04, PI-07-CGC, PR(S)-04, RO-06, SG-SRE-04, SO-FLP-05, SO-MAO-06, SO-MAO-07, SW-SCW-03 Travailleurs du service social clinique, TI-06 Sécurité ferroviaire, TR-03, UT-2, WP-05</v>
      </c>
      <c r="C1265" s="129" t="str" cm="1">
        <f t="array" ref="C1265">_xlfn.TEXTJOIN(", ",TRUE,_xlfn._xlws.FILTER('5. Données salariales brutes'!$A$2:$A$1297,('5. Données salariales brutes'!$C$2:$C$1297 &gt;'5. Données salariales brutes'!E1265)*('5. Données salariales brutes'!$C$2:$C$1297 &lt;'5. Données salariales brutes'!C1265),"No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9), ED-EST-06 Colombie-Britannique (EE 10), EG-06, EL-06, FB-4, FR-3, GT-06, IT-02, LS-03, ND-DIT-2, ND-HME-2, NU-CHN-2, NU-CHN-3, NU-HOS-2, NU-HOS-3, PG-04, PS-2, SG-PAT-03, SG-SRE-03, SO-FLP-04, SO-MAO-05, SR-E (Groupe salarial 10), SR-E (Groupe salarial 11), SR-E (Groupe salarial 12), SR-W (Groupe salarial 12), SW-SCW-02 Travailleurs du service social clinique, SW-CHA-03, VM-1</v>
      </c>
    </row>
    <row r="1266" spans="1:3" ht="60" x14ac:dyDescent="0.25">
      <c r="A1266" s="61" t="str">
        <f>'5. Données salariales brutes'!A1266</f>
        <v>TI-08</v>
      </c>
      <c r="B1266" s="130" t="str" cm="1">
        <f t="array" ref="B1266">_xlfn.TEXTJOIN(", ", TRUE, _xlfn._xlws.FILTER('5. Données salariales brutes'!$A$2:$A$1297, ('5. Données salariales brutes'!$C$2:$C$1297 &lt; '5. Données salariales brutes'!D1266) * ('5. Données salariales brutes'!$C$2:$C$1297 &gt;= '5. Données salariales brutes'!C1266) * ('5. Données salariales brutes'!$A$2:$A$1297 &lt;&gt; '5. Données salariales brutes'!A1266), "No matches"))</f>
        <v>AI-04, AO-CAI-01, AR-04, AS-07, CO-02, ED-EDS-05, ED-EST-05 (EE 10), ED-EST-06 (EE 9), ED-EST-06 (EE 10), EL-08, FB-6, FO-03, FR-5, FS-02, HP-09, IS-06 , IT-03, LP-01, MT-05, NU-CHN-6, NU-HOS-6, OP-3, PE-05, PM-06 , PM-MCO-02, PR(S)-05, SE-RES-2, SG-PAT-04, SG-SRE-05, SO-FLP-07, TI-07 Sécurité ferroviaire, TR-04</v>
      </c>
      <c r="C1266" s="129" t="str" cm="1">
        <f t="array" ref="C1266">_xlfn.TEXTJOIN(", ",TRUE,_xlfn._xlws.FILTER('5. Données salariales brutes'!$A$2:$A$1297,('5. Données salariales brutes'!$C$2:$C$1297 &gt;'5. Données salariales brutes'!E1266)*('5. Données salariales brutes'!$C$2:$C$1297 &lt;'5. Données salariales brutes'!C1266),"No matches"))</f>
        <v>AG-03, BI-03, CH-03, CT-EAV-03 , CT-IAU-03, ED-EST-05 (EE 9), ED-EST-06 (EE 8), EG-07, EL-07, EN-ENG-03, EN-SUR-02, FB-5, FR-4, GT-07, HP-08, HR-04, MA-04, MT-04, ND-ADV-2, ND-DIT-3, ND-HME-3, NU-CHN-5, NU-HOS-5, OP-2, PC-03, PG-05, PH-01, PS-3, SG-SRE-04, SO-FLP-06, SO-MAO-07, SO-MAO-08, SR-CPS1, SW-SCW-04, TI-06 Aviation, TI-06 Marine, VM-2, WP-05</v>
      </c>
    </row>
    <row r="1267" spans="1:3" ht="240" x14ac:dyDescent="0.25">
      <c r="A1267" s="61" t="str">
        <f>'5. Données salariales brutes'!A1267</f>
        <v>TI-05 Aviation</v>
      </c>
      <c r="B1267" s="130" t="str" cm="1">
        <f t="array" ref="B1267">_xlfn.TEXTJOIN(", ", TRUE, _xlfn._xlws.FILTER('5. Données salariales brutes'!$A$2:$A$1297, ('5. Données salariales brutes'!$C$2:$C$1297 &lt; '5. Données salariales brutes'!D1267) * ('5. Données salariales brutes'!$C$2:$C$1297 &gt;= '5. Données salariales brutes'!C1267) * ('5. Données salariales brutes'!$A$2:$A$1297 &lt;&gt; '5. Données salariales brutes'!A1267), "No matches"))</f>
        <v>AG-02, AI-02, AS-05, BI-02, CH-02, CX-2, DD-09, ED-EDS-02, ED-EST-03 (EE 9), ED-EST-04 (EE 6), ED-EST-04 (EE 7), ED-EST-05 (EE 5), ED-EST-06 (EE 3), ED-EST-06 (EE 4), ED-EST-06 Maritimes (EE 10), ED-EST-06 Québec (EE 11), ED-EST-06 Québec (EE 12), ED-EST-05 Ontario (EE 10), ED-EST-06 Ontario (EE 7), ED-EST-06 Ontario (EE 8), ED-EST-04 Manitoba (EE 9),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ED-EST-06 Colombie-Britannique (EE 8), ED-LAT-04 (EE 13), EG-05, EL-05, EU-PEI-2, FB-3, FO-01, FR-2, FS-01, GL-SMW-13, GL-SMW-14, GS-13, HP-06, HR-03, HS-PHS-10, IS-04 , LP-00, MA-03, ND-DIT-1, ND-HME-1, OM-04, PC-02, PE-03, PI-06-CGC, PM-05 , PR(S)-03, RO-05, SO-FLP-03, SO-MAO-04, SO-RAD-03, SR-E (Groupe salarial 6), SR-E (Groupe salarial 7), SR-E (Groupe salarial 8), SW-SCW-03, TI-06, TI-05 Marine, WP-04</v>
      </c>
      <c r="C1267" s="129" t="str" cm="1">
        <f t="array" ref="C1267">_xlfn.TEXTJOIN(", ",TRUE,_xlfn._xlws.FILTER('5. Données salariales brutes'!$A$2:$A$1297,('5. Données salariales brutes'!$C$2:$C$1297 &gt;'5. Données salariales brutes'!E1267)*('5. Données salariales brutes'!$C$2:$C$1297 &lt;'5. Données salariales brutes'!C1267),"No matches"))</f>
        <v>AR-02, CT-FIN-01 , CT-EAV-01 , CT-IAU-01 , CX-1, DD-08, EC-04, ED-EDS-01, ED-EST-03 (EE 8), ED-EST-04 (EE 5), ED-EST-05 (EE 3), ED-EST-05 (EE 4), ED-EST-06 (EE 2), ED-EST-05 Maritimes (EE 9), ED-EST-05 Maritimes (EE 10), ED-EST-06 Maritimes (EE 8), ED-EST-06 Maritimes (EE 9), ED-EST-05 Québec (EE 12), ED-EST-06 Québec (EE 9), ED-EST-06 Québec (EE 10), ED-EST-04 Ontario (EE 10), ED-EST-05 Ontario (EE 9), ED-EST-06 Ontario (EE 6), ED-EST-04 Manitoba (EE 8), ED-EST-05 Manitoba (EE 6), ED-EST-05 Manitoba (EE 7), ED-EST-06 Manitoba (EE 5), ED-EST-06 Manitoba (EE 6), ED-EST-04 Saskatchewan (EE 9), ED-EST-04 Saskatchewan (EE 10), ED-EST-05 Saskatchewan (EE 8), ED-EST-06 Saskatchewan (EE 6), ED-EST-06 Saskatchewan (EE 7), ED-EST-04 Alberta (EE 9),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ED-LAT-04 (EE 12), EN-ENG-02, FR-1, GL-COI-13, GL-COI-14, GL-EIM-13, GL-EIM-14, GL-MAM-14, GL-PCF-13, GL-PCF-14, GL-PIP-13, GL-PIP-14, GL-SMW-11, GL-SMW-12, GL-VHE-13, GL-VHE-14, GS-11, GS-12, GT-05, HP-05, HR-02, HS-HDO-10, HS-PHS-09, MT-02, NU-CHN-1, NU-HOS-1, PI-05-CGC, PO-IMA-03, PO-LES-TO-03, PO-LES-IM-03, PO-TCO-03, RO-04, SE-RES-1, SO-FLP-02, SO-MAO-03, SO-RAD-01, SO-RAD-02, SR-E (Groupe salarial 4 MDO-5), SR-E (Groupe salarial 5), SR-W (Groupe salarial 11), SW-CHA-02, TR-02</v>
      </c>
    </row>
    <row r="1268" spans="1:3" ht="75" x14ac:dyDescent="0.25">
      <c r="A1268" s="61" t="str">
        <f>'5. Données salariales brutes'!A1268</f>
        <v>TI-06 Aviation</v>
      </c>
      <c r="B1268" s="130" t="str" cm="1">
        <f t="array" ref="B1268">_xlfn.TEXTJOIN(", ", TRUE, _xlfn._xlws.FILTER('5. Données salariales brutes'!$A$2:$A$1297, ('5. Données salariales brutes'!$C$2:$C$1297 &lt; '5. Données salariales brutes'!D1268) * ('5. Données salariales brutes'!$C$2:$C$1297 &gt;= '5. Données salariales brutes'!C1268) * ('5. Données salariales brutes'!$A$2:$A$1297 &lt;&gt; '5. Données salariales brutes'!A1268), "No matches"))</f>
        <v>AG-03, BI-03, CH-03, CT-EAV-03 , CT-IAU-03, ED-EDS-05, ED-EST-05 (EE 9), ED-EST-05 (EE 10), ED-EST-06 (EE 8), ED-EST-06 (EE 9), EG-07, EL-07, EN-ENG-03, EN-SUR-02, FR-5, GT-07, HP-08, HR-04, ND-ADV-2, ND-DIT-3, ND-HME-3, NU-CHN-5, NU-HOS-5, OP-2, PC-03, PG-05, PH-01, PS-3, SG-PAT-04, SO-FLP-06, SO-MAO-08, SR-CPS1, SW-SCW-04, TI-08, TI-06 Marine, TI-07 Sécurité ferroviaire, VM-2</v>
      </c>
      <c r="C1268" s="129" t="str" cm="1">
        <f t="array" ref="C1268">_xlfn.TEXTJOIN(", ",TRUE,_xlfn._xlws.FILTER('5. Données salariales brutes'!$A$2:$A$1297,('5. Données salariales brutes'!$C$2:$C$1297 &gt;'5. Données salariales brutes'!E1268)*('5. Données salariales brutes'!$C$2:$C$1297 &lt;'5. Données salariales brutes'!C1268),"No matches"))</f>
        <v>AI-03, AR-03, AS-06, CX-3, EC-05, ED-EDS-04, ED-EST-04 (EE 10), ED-EST-05 (EE 8), ED-EST-06 (EE 6), ED-EST-06 (EE 7), ED-EST-06 Manitoba (EE 10), ED-EST-06 Colombie-Britannique (EE 11), FB-5, FO-02, FR-4, HP-07, IS-05 , LS-04, MA-04, MT-03, MT-04, NU-CHN-4, NU-HOS-4, OM-05, OP-1, PE-04, PI-07-CGC, PR(S)-04, RO-06, SG-SRE-04, SO-FLP-05, SO-MAO-06, SO-MAO-07, SW-SCW-03 Travailleurs du service social clinique, TI-06 Sécurité ferroviaire, TR-03, UT-2, WP-05</v>
      </c>
    </row>
    <row r="1269" spans="1:3" ht="45" x14ac:dyDescent="0.25">
      <c r="A1269" s="61" t="str">
        <f>'5. Données salariales brutes'!A1269</f>
        <v>TI-07 Aviation</v>
      </c>
      <c r="B1269" s="130" t="str" cm="1">
        <f t="array" ref="B1269">_xlfn.TEXTJOIN(", ", TRUE, _xlfn._xlws.FILTER('5. Données salariales brutes'!$A$2:$A$1297, ('5. Données salariales brutes'!$C$2:$C$1297 &lt; '5. Données salariales brutes'!D1269) * ('5. Données salariales brutes'!$C$2:$C$1297 &gt;= '5. Données salariales brutes'!C1269) * ('5. Données salariales brutes'!$A$2:$A$1297 &lt;&gt; '5. Données salariales brutes'!A1269), "No matches"))</f>
        <v>AG-04, AI-06, AI-07, AO-CAI-02, AR-05, AS-08, BI-04, CH-04, CO-03, CT-FIN-03 , CT-EAV-04 , CT-IAU-04, DE-01, EL-09, EN-ENG-04, EN-SUR-03, GT-08, HR-05, LS-05, MT-06, ND-ADV-3, ND-DIT-4, ND-HME-4, PC-04, PE-06, PH-02, PM-07, PM-MCO-03, PS-4, SG-PAT-05, SW-SCW-05, TI-08 Sécurité ferroviaire, TR-05, UT-3, VM-3, WP-06</v>
      </c>
      <c r="C1269" s="129" t="str" cm="1">
        <f t="array" ref="C1269">_xlfn.TEXTJOIN(", ",TRUE,_xlfn._xlws.FILTER('5. Données salariales brutes'!$A$2:$A$1297,('5. Données salariales brutes'!$C$2:$C$1297 &gt;'5. Données salariales brutes'!E1269)*('5. Données salariales brutes'!$C$2:$C$1297 &lt;'5. Données salariales brutes'!C1269),"No matches"))</f>
        <v>AI-04, AI-05, AR-04, AS-07, CO-02, EC-06, ED-EST-06 (EE 10), EG-08, EL-08, FB-6, FO-03, FR-6, FS-02, HP-09, IS-06 , IT-03, LP-01, MA-05, MT-05, NU-CHN-6, NU-HOS-6, OP-3, PE-05, PG-06, PM-06 , PM-MCO-02, PR(S)-05, SE-RES-2, SG-SRE-05, SG-SRE-06, SO-FLP-07, SO-MAO-09, TI-07 Marine, TR-04</v>
      </c>
    </row>
    <row r="1270" spans="1:3" ht="45" x14ac:dyDescent="0.25">
      <c r="A1270" s="61" t="str">
        <f>'5. Données salariales brutes'!A1270</f>
        <v>TI-08 Aviation</v>
      </c>
      <c r="B1270" s="130" t="str" cm="1">
        <f t="array" ref="B1270">_xlfn.TEXTJOIN(", ", TRUE, _xlfn._xlws.FILTER('5. Données salariales brutes'!$A$2:$A$1297, ('5. Données salariales brutes'!$C$2:$C$1297 &lt; '5. Données salariales brutes'!D1270) * ('5. Données salariales brutes'!$C$2:$C$1297 &gt;= '5. Données salariales brutes'!C1270) * ('5. Données salariales brutes'!$A$2:$A$1297 &lt;&gt; '5. Données salariales brutes'!A1270), "No matches"))</f>
        <v>AC-01, AG-05, AO-CAI-03, AO-HPS-02, BI-05, CH-05, CO-04, CT-FIN-04 , CT-EAV-05 , DE-02, EN-SUR-04, MA-06, MT-07, NU-CHN-8, NU-HOS-8, PC-05, PH-03, PS-5, SG-PAT-06, SG-SRE-08</v>
      </c>
      <c r="C1270" s="129" t="str" cm="1">
        <f t="array" ref="C1270">_xlfn.TEXTJOIN(", ",TRUE,_xlfn._xlws.FILTER('5. Données salariales brutes'!$A$2:$A$1297,('5. Données salariales brutes'!$C$2:$C$1297 &gt;'5. Données salariales brutes'!E1270)*('5. Données salariales brutes'!$C$2:$C$1297 &lt;'5. Données salariales brutes'!C1270),"No matches"))</f>
        <v>AI-07, AO-CAI-02, AO-HPS-01, AR-05, CO-03, DE-01, DS-4, EC-07, EL-09, FB-7, FO-04, FS-03, IT-04, MT-06, NU-CHN-7, NU-HOS-7, PC-04, PE-06, PS-4, SE-REM-1, SE-RES-3, SG-PAT-07, SG-SRE-07, SO-INS-01, SO-MAO-10, TI-08 Marine, UT-3, VM-4</v>
      </c>
    </row>
    <row r="1271" spans="1:3" ht="195" x14ac:dyDescent="0.25">
      <c r="A1271" s="61" t="str">
        <f>'5. Données salariales brutes'!A1271</f>
        <v>TI-05 Marine</v>
      </c>
      <c r="B1271" s="130" t="str" cm="1">
        <f t="array" ref="B1271">_xlfn.TEXTJOIN(", ", TRUE, _xlfn._xlws.FILTER('5. Données salariales brutes'!$A$2:$A$1297, ('5. Données salariales brutes'!$C$2:$C$1297 &lt; '5. Données salariales brutes'!D1271) * ('5. Données salariales brutes'!$C$2:$C$1297 &gt;= '5. Données salariales brutes'!C1271) * ('5. Données salariales brutes'!$A$2:$A$1297 &lt;&gt; '5. Données salariales brutes'!A1271), "No matches"))</f>
        <v>AS-05, CT-EAV-02 , CT-IAU-02, CX-2, DS-3, ED-EDS-03, ED-EST-04 (EE 8), ED-EST-05 (EE 6), ED-EST-06 (EE 4), ED-EST-06 (EE 5), ED-EST-06 Québec (EE 12), ED-EST-06 Ontario (EE 8), ED-EST-06 Ontario (EE 9), ED-EST-05 Manitoba (EE 9), ED-EST-05 Manitoba (EE 10), ED-EST-06 Manitoba (EE 8), ED-EST-06 Manitoba (EE 9), ED-EST-06 Saskatchewan (EE 9), ED-EST-06 Saskatchewan (EE 10), ED-EST-05 Alberta (EE 10), ED-EST-06 Alberta (EE 9), ED-EST-06 Alberta (EE 10), ED-EST-05 Colombie-Britannique (EE 10), ED-EST-05 Colombie-Britannique (EE 11), ED-EST-06 Colombie-Britannique (EE 9), ED-EST-06 Colombie-Britannique (EE 10), FB-3, FB-4, FR-2, FS-01, GT-06, HR-03, IS-04 , IT-02, LS-03, ND-ADV-1, NU-CHN-2, NU-CHN-3, NU-HOS-2, NU-HOS-3, PG-04, PI-06-CGC, PM-05 , PM-MCO-01, PO-LES-TO-04, PO-TCO-04, PS-2, RO-05, SG-PAT-03, SG-SRE-03, SO-FLP-04, SO-MAO-05, SR-E (Groupe salarial 8), SR-E (Groupe salarial 9), SR-E (Groupe salarial 10), SR-E (Groupe salarial 11), SR-E (Groupe salarial 12), SR-W (Groupe salarial 12), SW-SCW-01 Travailleurs du service social clinique, SW-SCW-02 Travailleurs du service social clinique, SW-CHA-03, VM-1, WP-04</v>
      </c>
      <c r="C1271" s="129" t="str" cm="1">
        <f t="array" ref="C1271">_xlfn.TEXTJOIN(", ",TRUE,_xlfn._xlws.FILTER('5. Données salariales brutes'!$A$2:$A$1297,('5. Données salariales brutes'!$C$2:$C$1297 &gt;'5. Données salariales brutes'!E1271)*('5. Données salariales brutes'!$C$2:$C$1297 &lt;'5. Données salariales brutes'!C1271),"No matches"))</f>
        <v>AG-02, AI-02, BI-02, CH-02, CX-1, DD-09, EC-04, ED-EDS-02, ED-EST-03 (EE 9), ED-EST-04 (EE 6), ED-EST-04 (EE 7), ED-EST-05 (EE 4), ED-EST-05 (EE 5), ED-EST-06 (EE 3), ED-EST-05 Maritimes (EE 10), ED-EST-06 Maritimes (EE 9), ED-EST-06 Maritimes (EE 10), ED-EST-06 Québec (EE 10), ED-EST-06 Québec (EE 11), ED-EST-05 Ontario (EE 10), ED-EST-06 Ontario (EE 7), ED-EST-04 Manitoba (EE 9), ED-EST-04 Manitoba (EE 10), ED-EST-05 Manitoba (EE 8), ED-EST-06 Manitoba (EE 6), ED-EST-06 Manitoba (EE 7), ED-EST-04 Saskatchewan (EE 10), ED-EST-05 Saskatchewan (EE 9), ED-EST-05 Saskatchewan (EE 10), ED-EST-06 Saskatchewan (EE 8), ED-EST-04 Alberta (EE 10), ED-EST-05 Alberta (EE 9), ED-EST-06 Alberta (EE 8), ED-EST-04 Colombie-Britannique (EE 10), ED-EST-04 Colombie-Britannique (EE 11), ED-EST-05 Colombie-Britannique (EE 8),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SW-SCW-03, TI-06, TI-05 Aviation, TR-02</v>
      </c>
    </row>
    <row r="1272" spans="1:3" ht="60" x14ac:dyDescent="0.25">
      <c r="A1272" s="61" t="str">
        <f>'5. Données salariales brutes'!A1272</f>
        <v>TI-06 Marine</v>
      </c>
      <c r="B1272" s="130" t="str" cm="1">
        <f t="array" ref="B1272">_xlfn.TEXTJOIN(", ", TRUE, _xlfn._xlws.FILTER('5. Données salariales brutes'!$A$2:$A$1297, ('5. Données salariales brutes'!$C$2:$C$1297 &lt; '5. Données salariales brutes'!D1272) * ('5. Données salariales brutes'!$C$2:$C$1297 &gt;= '5. Données salariales brutes'!C1272) * ('5. Données salariales brutes'!$A$2:$A$1297 &lt;&gt; '5. Données salariales brutes'!A1272), "No matches"))</f>
        <v>AO-CAI-01, AR-04, ED-EDS-05, ED-EST-05 (EE 10), ED-EST-06 (EE 9), EN-ENG-03, EN-SUR-02, FR-5, GT-07, HR-04, IT-03, MT-05, ND-HME-3, NU-CHN-5, NU-HOS-5, PC-03, PE-05, PG-05, PH-01, PS-3, PR(S)-05, SG-PAT-04, SG-SRE-05, SO-FLP-06, SO-MAO-08, SR-CPS1, SW-SCW-04, TI-08, TI-07 Sécurité ferroviaire, TR-04, VM-2</v>
      </c>
      <c r="C1272" s="129" t="str" cm="1">
        <f t="array" ref="C1272">_xlfn.TEXTJOIN(", ",TRUE,_xlfn._xlws.FILTER('5. Données salariales brutes'!$A$2:$A$1297,('5. Données salariales brutes'!$C$2:$C$1297 &gt;'5. Données salariales brutes'!E1272)*('5. Données salariales brutes'!$C$2:$C$1297 &lt;'5. Données salariales brutes'!C1272),"No matches"))</f>
        <v>AG-03, AI-03, AS-06, BI-03, CH-03, CT-EAV-03 , CT-IAU-03, EC-05, ED-EDS-04, ED-EST-04 (EE 10), ED-EST-05 (EE 8), ED-EST-05 (EE 9), ED-EST-06 (EE 7), ED-EST-06 (EE 8), EG-07, EL-07, FB-5, FO-02, FR-4, HP-08, IS-05 , LS-04, MA-04, MT-03, MT-04, ND-ADV-2, ND-DIT-3, NU-CHN-4, NU-HOS-4, OM-05, OP-2, RO-06, SG-SRE-04, SO-FLP-05, SO-MAO-07, TI-06 Aviation, TI-06 Sécurité ferroviaire, TR-03, UT-2, WP-05</v>
      </c>
    </row>
    <row r="1273" spans="1:3" ht="60" x14ac:dyDescent="0.25">
      <c r="A1273" s="61" t="str">
        <f>'5. Données salariales brutes'!A1273</f>
        <v>TI-07 Marine</v>
      </c>
      <c r="B1273" s="130" t="str" cm="1">
        <f t="array" ref="B1273">_xlfn.TEXTJOIN(", ", TRUE, _xlfn._xlws.FILTER('5. Données salariales brutes'!$A$2:$A$1297, ('5. Données salariales brutes'!$C$2:$C$1297 &lt; '5. Données salariales brutes'!D1273) * ('5. Données salariales brutes'!$C$2:$C$1297 &gt;= '5. Données salariales brutes'!C1273) * ('5. Données salariales brutes'!$A$2:$A$1297 &lt;&gt; '5. Données salariales brutes'!A1273), "No matches"))</f>
        <v>AG-04, AI-05, AI-06, AS-08, BI-04, CH-04, CT-FIN-03 , CT-EAV-04 , CT-IAU-04, EG-08, EL-09, EN-ENG-04, EN-SUR-03, FR-6, GT-08, HR-05, LS-05, MA-05, MT-06, ND-ADV-3, ND-DIT-4, ND-HME-4, PC-04, PG-06, PH-02, PM-07, PM-MCO-03, PS-4, SG-PAT-05, SG-SRE-06, SO-MAO-09, SW-SCW-05, TI-07 Aviation, TI-08 Sécurité ferroviaire, TR-05, UT-3, VM-3, WP-06</v>
      </c>
      <c r="C1273" s="129" t="str" cm="1">
        <f t="array" ref="C1273">_xlfn.TEXTJOIN(", ",TRUE,_xlfn._xlws.FILTER('5. Données salariales brutes'!$A$2:$A$1297,('5. Données salariales brutes'!$C$2:$C$1297 &gt;'5. Données salariales brutes'!E1273)*('5. Données salariales brutes'!$C$2:$C$1297 &lt;'5. Données salariales brutes'!C1273),"No matches"))</f>
        <v>AI-04, AO-CAI-01, AR-04, AS-07, CO-02, EC-06, ED-EDS-05, ED-EST-05 (EE 10), ED-EST-06 (EE 9), ED-EST-06 (EE 10), EL-08, FB-6, FO-03, FR-5, FS-02, HP-09, IS-06 , IT-03, LP-01, MT-05, NU-CHN-6, NU-HOS-6, OP-3, PE-05, PM-06 , PM-MCO-02, PR(S)-05, SE-RES-2, SG-PAT-04, SG-SRE-05, SO-FLP-07, TI-08, TI-07 Sécurité ferroviaire, TR-04</v>
      </c>
    </row>
    <row r="1274" spans="1:3" ht="45" x14ac:dyDescent="0.25">
      <c r="A1274" s="61" t="str">
        <f>'5. Données salariales brutes'!A1274</f>
        <v>TI-08 Marine</v>
      </c>
      <c r="B1274" s="130" t="str" cm="1">
        <f t="array" ref="B1274">_xlfn.TEXTJOIN(", ", TRUE, _xlfn._xlws.FILTER('5. Données salariales brutes'!$A$2:$A$1297, ('5. Données salariales brutes'!$C$2:$C$1297 &lt; '5. Données salariales brutes'!D1274) * ('5. Données salariales brutes'!$C$2:$C$1297 &gt;= '5. Données salariales brutes'!C1274) * ('5. Données salariales brutes'!$A$2:$A$1297 &lt;&gt; '5. Données salariales brutes'!A1274), "No matches"))</f>
        <v>AG-05, AO-CAI-03, AO-HPS-01, AO-HPS-02, BI-05, CH-05, CO-04, CT-FIN-04 , CT-EAV-05 , DE-02, DS-4, EC-07, EN-SUR-04, MA-06, MT-07, NU-CHN-7, NU-HOS-7, PC-05, PH-03, SE-REM-1, SE-RES-3, SG-PAT-06, SG-PAT-07, SG-SRE-08, SO-INS-01, TI-08 Aviation, VM-4</v>
      </c>
      <c r="C1274" s="129" t="str" cm="1">
        <f t="array" ref="C1274">_xlfn.TEXTJOIN(", ",TRUE,_xlfn._xlws.FILTER('5. Données salariales brutes'!$A$2:$A$1297,('5. Données salariales brutes'!$C$2:$C$1297 &gt;'5. Données salariales brutes'!E1274)*('5. Données salariales brutes'!$C$2:$C$1297 &lt;'5. Données salariales brutes'!C1274),"No matches"))</f>
        <v>AG-04, AI-06, AI-07, AO-CAI-02, AR-05, AS-08, BI-04, CH-04, CO-03, DE-01, EL-09, EN-ENG-04, FB-7, FO-04, FS-03, GT-08, HR-05, IT-04, LS-05, MT-06, ND-ADV-3, ND-HME-4, PC-04, PE-06, PM-07, PM-MCO-03, PS-4, SG-PAT-05, SG-SRE-07, SO-MAO-10, TI-08 Sécurité ferroviaire, TR-05, UT-3, WP-06</v>
      </c>
    </row>
    <row r="1275" spans="1:3" ht="90" x14ac:dyDescent="0.25">
      <c r="A1275" s="61" t="str">
        <f>'5. Données salariales brutes'!A1275</f>
        <v>TI-06 Sécurité ferroviaire</v>
      </c>
      <c r="B1275" s="130" t="str" cm="1">
        <f t="array" ref="B1275">_xlfn.TEXTJOIN(", ", TRUE, _xlfn._xlws.FILTER('5. Données salariales brutes'!$A$2:$A$1297, ('5. Données salariales brutes'!$C$2:$C$1297 &lt; '5. Données salariales brutes'!D1275) * ('5. Données salariales brutes'!$C$2:$C$1297 &gt;= '5. Données salariales brutes'!C1275) * ('5. Données salariales brutes'!$A$2:$A$1297 &lt;&gt; '5. Données salariales brutes'!A1275), "No matches"))</f>
        <v>AG-03, AS-06, BI-03, CH-03, CT-EAV-03 , CT-IAU-03, EC-05, ED-EDS-04, ED-EST-05 (EE 8), ED-EST-05 (EE 9), ED-EST-06 (EE 7), ED-EST-06 (EE 8), EG-07, EL-07, FB-5, FO-02, FR-4, HP-08, HR-04, IS-05 , LS-04, MA-04, MT-04, ND-ADV-2, ND-DIT-3, NU-CHN-4, NU-HOS-4, OM-05, OP-2, PC-03, RO-06, SG-SRE-04, SO-FLP-05, SO-MAO-07, TI-06 Aviation, TI-06 Marine, WP-05</v>
      </c>
      <c r="C1275" s="129" t="str" cm="1">
        <f t="array" ref="C1275">_xlfn.TEXTJOIN(", ",TRUE,_xlfn._xlws.FILTER('5. Données salariales brutes'!$A$2:$A$1297,('5. Données salariales brutes'!$C$2:$C$1297 &gt;'5. Données salariales brutes'!E1275)*('5. Données salariales brutes'!$C$2:$C$1297 &lt;'5. Données salariales brutes'!C1275),"No matches"))</f>
        <v>AI-03, AR-03, CT-FIN-02 , CX-3, ED-EDS-03, ED-EST-04 (EE 9), ED-EST-04 (EE 10), ED-EST-05 (EE 7), ED-EST-06 (EE 6), ED-EST-06 Ontario (EE 10), ED-EST-06 Manitoba (EE 9), ED-EST-06 Manitoba (EE 10), ED-EST-05 Colombie-Britannique (EE 11), ED-EST-06 Colombie-Britannique (EE 10), ED-EST-06 Colombie-Britannique (EE 11), EG-06, EL-06, FB-4, FR-3, HP-07, MT-03, ND-DIT-2, ND-HME-2, NU-CHN-3, NU-HOS-3, OP-1, PE-04, PI-07-CGC, PR(S)-04, SO-MAO-05, SO-MAO-06, SR-E (Groupe salarial 11), SR-E (Groupe salarial 12), SW-SCW-03 Travailleurs du service social clinique, SW-CHA-03, TI-07, TR-03, UT-2</v>
      </c>
    </row>
    <row r="1276" spans="1:3" ht="60" x14ac:dyDescent="0.25">
      <c r="A1276" s="61" t="str">
        <f>'5. Données salariales brutes'!A1276</f>
        <v>TI-07 Sécurité ferroviaire</v>
      </c>
      <c r="B1276" s="130" t="str" cm="1">
        <f t="array" ref="B1276">_xlfn.TEXTJOIN(", ", TRUE, _xlfn._xlws.FILTER('5. Données salariales brutes'!$A$2:$A$1297, ('5. Données salariales brutes'!$C$2:$C$1297 &lt; '5. Données salariales brutes'!D1276) * ('5. Données salariales brutes'!$C$2:$C$1297 &gt;= '5. Données salariales brutes'!C1276) * ('5. Données salariales brutes'!$A$2:$A$1297 &lt;&gt; '5. Données salariales brutes'!A1276), "No matches"))</f>
        <v>AI-04, AI-05, AO-CAI-01, AR-04, AS-07, CO-02, EC-06, ED-EDS-05, ED-EST-06 (EE 10), EG-08, EL-08, FB-6, FO-03, FS-02, HP-09, IS-06 , IT-03, LP-01, MT-05, NU-CHN-6, NU-HOS-6, OP-3, PE-05, PM-06 , PM-MCO-02, PR(S)-05, SE-RES-2, SG-SRE-05, SO-FLP-07, SO-MAO-09, TI-07 Marine, TR-04</v>
      </c>
      <c r="C1276" s="129" t="str" cm="1">
        <f t="array" ref="C1276">_xlfn.TEXTJOIN(", ",TRUE,_xlfn._xlws.FILTER('5. Données salariales brutes'!$A$2:$A$1297,('5. Données salariales brutes'!$C$2:$C$1297 &gt;'5. Données salariales brutes'!E1276)*('5. Données salariales brutes'!$C$2:$C$1297 &lt;'5. Données salariales brutes'!C1276),"No matches"))</f>
        <v>AG-03, BI-03, CH-03, CT-EAV-03 , CT-IAU-03, ED-EST-05 (EE 9), ED-EST-05 (EE 10), ED-EST-06 (EE 8), ED-EST-06 (EE 9), EG-07, EL-07, EN-ENG-03, EN-SUR-02, FB-5, FR-5, GT-07, HP-08, HR-04, MT-04, ND-ADV-2, ND-DIT-3, ND-HME-3, NU-CHN-5, NU-HOS-5, OP-2, PC-03, PG-05, PH-01, PS-3, SG-PAT-04, SO-FLP-06, SO-MAO-08, SR-CPS1, SW-SCW-04, TI-08, TI-06 Aviation, TI-06 Marine, VM-2</v>
      </c>
    </row>
    <row r="1277" spans="1:3" ht="60" x14ac:dyDescent="0.25">
      <c r="A1277" s="61" t="str">
        <f>'5. Données salariales brutes'!A1277</f>
        <v>TI-08 Sécurité ferroviaire</v>
      </c>
      <c r="B1277" s="130" t="str" cm="1">
        <f t="array" ref="B1277">_xlfn.TEXTJOIN(", ", TRUE, _xlfn._xlws.FILTER('5. Données salariales brutes'!$A$2:$A$1297, ('5. Données salariales brutes'!$C$2:$C$1297 &lt; '5. Données salariales brutes'!D1277) * ('5. Données salariales brutes'!$C$2:$C$1297 &gt;= '5. Données salariales brutes'!C1277) * ('5. Données salariales brutes'!$A$2:$A$1297 &lt;&gt; '5. Données salariales brutes'!A1277), "No matches"))</f>
        <v>AI-07, AO-CAI-02, AO-HPS-01, AR-05, CO-03, DE-01, DS-4, EL-09, FB-7, FO-04, FS-03, GT-08, IT-04, LS-05, MT-06, NU-CHN-7, NU-HOS-7, PC-04, PE-06, PS-4, SE-RES-3, SG-PAT-07, SG-SRE-07, SO-INS-01, SO-MAO-10, TI-08 Marine, TR-05, UT-3, VM-4</v>
      </c>
      <c r="C1277" s="129" t="str" cm="1">
        <f t="array" ref="C1277">_xlfn.TEXTJOIN(", ",TRUE,_xlfn._xlws.FILTER('5. Données salariales brutes'!$A$2:$A$1297,('5. Données salariales brutes'!$C$2:$C$1297 &gt;'5. Données salariales brutes'!E1277)*('5. Données salariales brutes'!$C$2:$C$1297 &lt;'5. Données salariales brutes'!C1277),"No matches"))</f>
        <v>AG-04, AI-05, AI-06, AS-08, BI-04, CH-04, CT-FIN-03 , CT-EAV-04 , CT-IAU-04, EC-06, EG-08, EN-ENG-04, EN-SUR-03, FO-03, FR-6, HR-05, MA-05, ND-ADV-3, ND-DIT-4, ND-HME-4, NU-CHN-6, NU-HOS-6, PG-06, PH-02, PM-07, PM-MCO-03, SE-RES-2, SG-PAT-05, SG-SRE-06, SO-MAO-09, SW-SCW-05, TI-07 Aviation, TI-07 Marine, VM-3, WP-06</v>
      </c>
    </row>
    <row r="1278" spans="1:3" ht="300" x14ac:dyDescent="0.25">
      <c r="A1278" s="61" t="str">
        <f>'5. Données salariales brutes'!A1278</f>
        <v>TR-01</v>
      </c>
      <c r="B1278" s="130" t="str" cm="1">
        <f t="array" ref="B1278">_xlfn.TEXTJOIN(", ", TRUE, _xlfn._xlws.FILTER('5. Données salariales brutes'!$A$2:$A$1297, ('5. Données salariales brutes'!$C$2:$C$1297 &lt; '5. Données salariales brutes'!D1278) * ('5. Données salariales brutes'!$C$2:$C$1297 &gt;= '5. Données salariales brutes'!C1278) * ('5. Données salariales brutes'!$A$2:$A$1297 &lt;&gt; '5. Données salariales brutes'!A1278), "No matches"))</f>
        <v>CM-07, CO-DEV/PER, CR-06, DA-CON-6, DD-05, ED-EST-01 (EE 6), ED-EST-02 (EE 5) , ED-EST-03 (EE 3), ED-EST-04 (EE 1), ED-EST-04 Maritimes (EE 6), ED-EST-04 Maritimes (EE 7), ED-EST-05 Maritimes (EE 4), ED-EST-06 Maritimes (EE 3), ED-EST-02 Québec (EE 10), ED-EST-02 Québec (EE 11), ED-EST-03 Québec (EE 9), ED-EST-04 Québec (EE 8), ED-EST-05 Québec (EE 6), ED-EST-06 Québec (EE 4), ED-EST-02 Ontario (EE 8), ED-EST-02 Ontario (EE 9), ED-EST-03 Ontario (EE 7), ED-EST-04 Ontario (EE 4), ED-EST-04 Ontario (EE 5), ED-EST-05 Ontario (EE 3), ED-EST-05 Ontario (EE 4), ED-EST-06 Ontario (EE 2), ED-EST-03 Manitoba (EE 9), ED-EST-04 Manitoba (EE 3), ED-EST-05 Manitoba (EE 1), ED-EST-05 Manitoba (EE 2), ED-EST-03 Saskatchewan (EE 9), ED-EST-04 Saskatchewan (EE 4), ED-EST-05 Saskatchewan (EE 2), ED-EST-06 Saskatchewan (EE 1), ED-EST-03 Alberta (EE 7), ED-EST-04 Alberta (EE 4), ED-EST-05 Alberta (EE 3), ED-EST-06 Alberta (EE 2), ED-EST-02 Colombie-Britannique (EE 9), ED-EST-03 Colombie-Britannique(EE 6), ED-EST-04 Colombie-Britannique (EE 4), ED-EST-05 Colombie-Britannique (EE 3), ED-EST-06 Colombie-Britannique (EE 1), ED-LAT-01 (EE 10), ED-LAT-01 (EE 11), ED-LAT-02 (EE 7), ED-LAT-02 (EE 8), ED-LAT-03 (EE 6), ED-LAT-04 (EE 4), EG-02, EL-02, EN-ENG-01, FR - Recruitment, GL-AIM-9, GL-AIM-10, GL-AMW-10, GL-COI-00, GL-ELE -12, GL-GHW-7, GL-GHW-8, GL-INM-11, GL-MAM-8, GL-MAM-9, GL-MAN-9, GL-MDO-10, GL-MDO-11, GL-MOC-9, GL-MOC-10, GL-MST-12, GL-PCF-7, GL-PRW-9, GL-VHE-00, GL-WOW-9, GS-07, GS-08, GT-03, HS-HDO-06, HS-PHS-06, OM-02, PI-03-CGC, PY-07, SC-6 (service du pont et service de la chambre des machines), SC-STD-6, SC-4 (utilisation de matériel et métier spécialisés), SG-SRE-01, SO-MAO-TO, SR-E (Groupe salarial 1), SR-W (Groupe salarial 9) APC-7, SR-W (Groupe salarial 9) APD-9, ST-COR-2</v>
      </c>
      <c r="C1278" s="129" t="str" cm="1">
        <f t="array" ref="C1278">_xlfn.TEXTJOIN(", ",TRUE,_xlfn._xlws.FILTER('5. Données salariales brutes'!$A$2:$A$1297,('5. Données salariales brutes'!$C$2:$C$1297 &gt;'5. Données salariales brutes'!E1278)*('5. Données salariales brutes'!$C$2:$C$1297 &lt;'5. Données salariales brutes'!C1278),"No matches"))</f>
        <v>AR-01, AS-02, DA-CON-5, DA-PRO-5, DD-04, EC-01, ED-EST-01 (EE 5), ED-EST-02 (EE 3) , ED-EST-02 (EE 4), ED-EST-03 (EE 2), ED-EST-03 Maritimes (EE 9), ED-EST-04 Maritimes (EE 5), ED-EST-05 Maritimes (EE 3), ED-EST-06 Maritimes (EE 2), ED-EST-01 Québec (EE 9), ED-EST-01 Québec (EE 10), ED-EST-02 Québec (EE 9), ED-EST-03 Québec (EE 7), ED-EST-03 Québec (EE 8), ED-EST-04 Québec (EE 6), ED-EST-04 Québec (EE 7), ED-EST-05 Québec (EE 4), ED-EST-05 Québec (EE 5), ED-EST-06 Québec (EE 2), ED-EST-06 Québec (EE 3), ED-EST-02 Ontario (EE 7), ED-EST-03 Ontario (EE 6), ED-EST-04 Ontario (EE 3), ED-EST-05 Ontario (EE 2), ED-EST-06 Ontario (EE 1), ED-EST-03 Manitoba (EE 7), ED-EST-03 Manitoba (EE 8), ED-EST-04 Manitoba (EE 1), ED-EST-04 Manitoba (EE 2), ED-EST-02 Saskatchewan (EE 9), ED-EST-03 Saskatchewan (EE 7), ED-EST-03 Saskatchewan (EE 8), ED-EST-04 Saskatchewan (EE 2), ED-EST-04 Saskatchewan (EE 3), ED-EST-05 Saskatchewan (EE 1), ED-EST-02 Alberta (EE 8), ED-EST-02 Alberta (EE 9), ED-EST-03 Alberta (EE 6), ED-EST-04 Alberta (EE 2), ED-EST-04 Alberta (EE 3), ED-EST-05 Alberta (EE 1), ED-EST-05 Alberta (EE 2), ED-EST-06 Alberta (EE 1), ED-EST-02 Colombie-Britannique (EE 8), ED-EST-03 Colombie-Britannique (EE 4), ED-EST-03 Colombie-Britannique (EE 5), ED-EST-04 Colombie-Britannique (EE 3), ED-EST-05 Colombie-Britannique (EE 2), ED-LAT-01 (EE 8), ED-LAT-01 (EE 9), ED-LAT-02 (EE 5), ED-LAT-02 (EE 6), ED-LAT-03 (EE 4), ED-LAT-03 (EE 5), ED-LAT-04 (EE 2), ED-LAT-04 (EE 3), GL-AMW-8, GL-AMW-9, GL-ELE -10, GL-ELE -11, GL-GHW-5, GL-GHW-6, GL-INM-9, GL-INM-10, GL-MAM-00, GL-MAM-7, GL-MAN-7, GL-MAN-8, GL-MDO-8, GL-MDO-9, GL-MOC-8, GL-MST-10, GL-MST-11, GL-PCF-6, GL-PIP-00, GL-PRW-7, GL-PRW-8, GL-WOW-00, GS-06, HP-02, HS-HDO-05, HS-PHS-05, IS-02 , LI-7, MT-01, PG-01, PI-02-CGC, PM-02 , PY-06, RO-01, SC-4 (service du pont et service de la chambre des machines), SC-5 (service du pont et service de la chambre des machines), SC-STD-4, SC-STD-5, SR-W (Groupe salarial 2), SR-W (Groupe salarial 3), SR-W (Groupe salarial 9) APD-8, TI-03</v>
      </c>
    </row>
    <row r="1279" spans="1:3" ht="255" x14ac:dyDescent="0.25">
      <c r="A1279" s="61" t="str">
        <f>'5. Données salariales brutes'!A1279</f>
        <v>TR-02</v>
      </c>
      <c r="B1279" s="130" t="str" cm="1">
        <f t="array" ref="B1279">_xlfn.TEXTJOIN(", ", TRUE, _xlfn._xlws.FILTER('5. Données salariales brutes'!$A$2:$A$1297, ('5. Données salariales brutes'!$C$2:$C$1297 &lt; '5. Données salariales brutes'!D1279) * ('5. Données salariales brutes'!$C$2:$C$1297 &gt;= '5. Données salariales brutes'!C1279) * ('5. Données salariales brutes'!$A$2:$A$1297 &lt;&gt; '5. Données salariales brutes'!A1279), "No matches"))</f>
        <v>AG-02, AI-02, BI-02, CH-02, CX-1, DD-09, ED-EDS-02, ED-EST-03 (EE 9), ED-EST-04 (EE 6), ED-EST-04 (EE 7), ED-EST-05 (EE 4), ED-EST-05 (EE 5), ED-EST-06 (EE 3), ED-EST-05 Maritimes (EE 10), ED-EST-06 Maritimes (EE 9), ED-EST-06 Maritimes (EE 10), ED-EST-06 Québec (EE 11), ED-EST-05 Ontario (EE 10), ED-EST-06 Ontario (EE 7), ED-EST-04 Manitoba (EE 9), ED-EST-04 Manitoba (EE 10), ED-EST-05 Manitoba (EE 8),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FO-01, FR-1, GL-EIM-14, GL-PCF-14, GL-SMW-13, GL-SMW-14, GL-VHE-14, GS-12, GS-13, HP-05, HP-06, HS-PHS-10, LP-00, MA-03, ND-DIT-1, ND-HME-1, OM-04, PC-02, PE-03, PR(S)-03, SO-FLP-03, SO-MAO-04, SO-RAD-02, SO-RAD-03, SR-E (Groupe salarial 5), SR-E (Groupe salarial 6), SR-E (Groupe salarial 7), SR-E (Groupe salarial 8), SW-SCW-03, TI-06, TI-05 Aviation, TI-05 Marine</v>
      </c>
      <c r="C1279" s="129" t="str" cm="1">
        <f t="array" ref="C1279">_xlfn.TEXTJOIN(", ",TRUE,_xlfn._xlws.FILTER('5. Données salariales brutes'!$A$2:$A$1297,('5. Données salariales brutes'!$C$2:$C$1297 &gt;'5. Données salariales brutes'!E1279)*('5. Données salariales brutes'!$C$2:$C$1297 &lt;'5. Données salariales brutes'!C1279),"No matches"))</f>
        <v>AR-02, CO-01, CT-FIN-01 , CT-EAV-01 , CT-IAU-01 , DD-08, EC-04, ED-EDS-01, ED-EST-03 (EE 7), ED-EST-03 (EE 8), ED-EST-04 (EE 5), ED-EST-05 (EE 3), ED-EST-06 (EE 2), ED-EST-05 Maritimes (EE 9), ED-EST-06 Maritimes (EE 8), ED-EST-05 Québec (EE 11), ED-EST-05 Québec (EE 12), ED-EST-06 Québec (EE 9), ED-EST-06 Québec (EE 10), ED-EST-04 Ontario (EE 9), ED-EST-04 Ontario (EE 10), ED-EST-05 Ontario (EE 8), ED-EST-05 Ontario (EE 9), ED-EST-06 Ontario (EE 6), ED-EST-04 Manitoba (EE 7), ED-EST-04 Manitoba (EE 8), ED-EST-05 Manitoba (EE 6), ED-EST-05 Manitoba (EE 7), ED-EST-06 Manitoba (EE 5), ED-EST-04 Saskatchewan (EE 9), ED-EST-04 Saskatchewan (EE 10), ED-EST-05 Saskatchewan (EE 7), ED-EST-05 Saskatchewan (EE 8), ED-EST-06 Saskatchewan (EE 6), ED-EST-06 Saskatchewan (EE 7), ED-EST-04 Alberta (EE 8), ED-EST-04 Alberta (EE 9), ED-EST-05 Alberta (EE 7), ED-EST-05 Alberta (EE 8), ED-EST-06 Alberta (EE 6), ED-EST-06 Alberta (EE 7), ED-EST-04 Colombie-Britannique (EE 9), ED-EST-04 Colombie-Britannique (EE 10), ED-EST-05 Colombie-Britannique (EE 7), ED-EST-05 Colombie-Britannique (EE 8), ED-EST-06 Colombie-Britannique (EE 6), ED-LAT-03 (EE 12), ED-LAT-03 (EE 13), ED-LAT-04 (EE 10), ED-LAT-04 (EE 11), EN-ENG-02, EN-SUR-01, GL-COI-13, GL-COI-14, GL-EIM-12, GL-EIM-13, GL-MAM-14, GL-MAN-14, GL-PCF-12, GL-PCF-13, GL-PIP-13, GL-PIP-14, GL-PRW-14, GL-SMW-11, GL-SMW-12, GL-VHE-12, GL-VHE-13, GL-WOW-14, GS-11, GT-05, HR-02, HS-HDO-10, HS-PHS-09, LS-02, MT-02, NU-CHN-1, NU-HOS-1, PI-05-CGC, PO-IMA-03, PO-LES-TO-03, PO-LES-IM-03, PO-TCO-03, RO-04, SE-RES-1, SO-FLP-02, SO-MAO-02, SO-MAO-03, SO-RAD-01, SR-E (Groupe salarial 4 MDO-5), SR-W (Groupe salarial 8), SR-W (Groupe salarial 11), SW-CHA-02, UT-1</v>
      </c>
    </row>
    <row r="1280" spans="1:3" ht="90" x14ac:dyDescent="0.25">
      <c r="A1280" s="61" t="str">
        <f>'5. Données salariales brutes'!A1280</f>
        <v>TR-03</v>
      </c>
      <c r="B1280" s="130" t="str" cm="1">
        <f t="array" ref="B1280">_xlfn.TEXTJOIN(", ", TRUE, _xlfn._xlws.FILTER('5. Données salariales brutes'!$A$2:$A$1297, ('5. Données salariales brutes'!$C$2:$C$1297 &lt; '5. Données salariales brutes'!D1280) * ('5. Données salariales brutes'!$C$2:$C$1297 &gt;= '5. Données salariales brutes'!C1280) * ('5. Données salariales brutes'!$A$2:$A$1297 &lt;&gt; '5. Données salariales brutes'!A1280), "No matches"))</f>
        <v>AG-03, AS-06, BI-03, CH-03, CT-EAV-03 , CT-IAU-03, EC-05, ED-EDS-04, ED-EST-05 (EE 8), ED-EST-05 (EE 9), ED-EST-06 (EE 7), ED-EST-06 (EE 8), EG-07, EL-07, FB-5, FO-02, FR-4, HP-08, HR-04, IS-05 , LS-04, MA-04, MT-04, ND-ADV-2, ND-DIT-3, NU-CHN-4, NU-HOS-4, OM-05, OP-2, PC-03, RO-06, SG-SRE-04, SO-FLP-05, SO-MAO-07, TI-06 Aviation, TI-06 Marine, TI-06 Sécurité ferroviaire, WP-05</v>
      </c>
      <c r="C1280" s="129" t="str" cm="1">
        <f t="array" ref="C1280">_xlfn.TEXTJOIN(", ",TRUE,_xlfn._xlws.FILTER('5. Données salariales brutes'!$A$2:$A$1297,('5. Données salariales brutes'!$C$2:$C$1297 &gt;'5. Données salariales brutes'!E1280)*('5. Données salariales brutes'!$C$2:$C$1297 &lt;'5. Données salariales brutes'!C1280),"No matches"))</f>
        <v>AI-03, AR-03, CT-FIN-02 , CX-3, ED-EDS-03, ED-EST-04 (EE 9), ED-EST-04 (EE 10), ED-EST-05 (EE 7), ED-EST-06 (EE 5), ED-EST-06 (EE 6), ED-EST-06 Ontario (EE 10), ED-EST-06 Manitoba (EE 9), ED-EST-06 Manitoba (EE 10), ED-EST-05 Colombie-Britannique (EE 11), ED-EST-06 Colombie-Britannique (EE 10), ED-EST-06 Colombie-Britannique (EE 11), EG-06, EL-06, FB-4, FR-3, HP-07, MT-03, ND-DIT-2, ND-HME-2, NU-CHN-3, NU-HOS-3, OP-1, PE-04, PI-07-CGC, PR(S)-04, SO-MAO-05, SO-MAO-06, SR-E (Groupe salarial 11), SR-E (Groupe salarial 12), SW-SCW-03 Travailleurs du service social clinique, SW-CHA-03, TI-07, UT-2</v>
      </c>
    </row>
    <row r="1281" spans="1:3" ht="60" x14ac:dyDescent="0.25">
      <c r="A1281" s="61" t="str">
        <f>'5. Données salariales brutes'!A1281</f>
        <v>TR-04</v>
      </c>
      <c r="B1281" s="130" t="str" cm="1">
        <f t="array" ref="B1281">_xlfn.TEXTJOIN(", ", TRUE, _xlfn._xlws.FILTER('5. Données salariales brutes'!$A$2:$A$1297, ('5. Données salariales brutes'!$C$2:$C$1297 &lt; '5. Données salariales brutes'!D1281) * ('5. Données salariales brutes'!$C$2:$C$1297 &gt;= '5. Données salariales brutes'!C1281) * ('5. Données salariales brutes'!$A$2:$A$1297 &lt;&gt; '5. Données salariales brutes'!A1281), "No matches"))</f>
        <v>AI-04, AI-05, AS-07, CO-02, EC-06, ED-EST-06 (EE 10), EG-08, EL-08, EN-SUR-03, FB-6, FO-03, FR-6, FS-02, HP-09, IS-06 , LP-01, MA-05, MT-05, NU-CHN-6, NU-HOS-6, OP-3, PG-06, PM-06 , PM-MCO-02, PR(S)-05, SE-RES-2, SG-SRE-05, SG-SRE-06, SO-FLP-07, SO-MAO-09, TI-07 Aviation, TI-07 Marine</v>
      </c>
      <c r="C1281" s="129" t="str" cm="1">
        <f t="array" ref="C1281">_xlfn.TEXTJOIN(", ",TRUE,_xlfn._xlws.FILTER('5. Données salariales brutes'!$A$2:$A$1297,('5. Données salariales brutes'!$C$2:$C$1297 &gt;'5. Données salariales brutes'!E1281)*('5. Données salariales brutes'!$C$2:$C$1297 &lt;'5. Données salariales brutes'!C1281),"No matches"))</f>
        <v>AG-03, AO-CAI-01, AR-04, BI-03, CH-03, CT-EAV-03 , CT-IAU-03, ED-EDS-05, ED-EST-05 (EE 9), ED-EST-05 (EE 10), ED-EST-06 (EE 8), ED-EST-06 (EE 9), EG-07, EL-07, EN-ENG-03, EN-SUR-02, FR-5, GT-07, HP-08, HR-04, IT-03, ND-ADV-2, ND-HME-3, NU-CHN-5, NU-HOS-5, OP-2, PC-03, PE-05, PG-05, PH-01, PS-3, SG-PAT-04, SO-FLP-06, SO-MAO-08, SR-CPS1, SW-SCW-04, TI-08, TI-06 Marine, TI-07 Sécurité ferroviaire, VM-2</v>
      </c>
    </row>
    <row r="1282" spans="1:3" ht="60" x14ac:dyDescent="0.25">
      <c r="A1282" s="61" t="str">
        <f>'5. Données salariales brutes'!A1282</f>
        <v>TR-05</v>
      </c>
      <c r="B1282" s="130" t="str" cm="1">
        <f t="array" ref="B1282">_xlfn.TEXTJOIN(", ", TRUE, _xlfn._xlws.FILTER('5. Données salariales brutes'!$A$2:$A$1297, ('5. Données salariales brutes'!$C$2:$C$1297 &lt; '5. Données salariales brutes'!D1282) * ('5. Données salariales brutes'!$C$2:$C$1297 &gt;= '5. Données salariales brutes'!C1282) * ('5. Données salariales brutes'!$A$2:$A$1297 &lt;&gt; '5. Données salariales brutes'!A1282), "No matches"))</f>
        <v>AI-07, AO-CAI-02, AO-HPS-01, AR-05, CO-03, DE-01, DS-4, EL-09, FB-7, FO-04, FS-03, IT-04, LS-05, MT-06, NU-CHN-7, NU-HOS-7, PC-04, PE-06, PS-4, SE-RES-3, SG-PAT-07, SG-SRE-07, SO-INS-01, SO-MAO-10, TI-08 Marine, UT-3, VM-4</v>
      </c>
      <c r="C1282" s="129" t="str" cm="1">
        <f t="array" ref="C1282">_xlfn.TEXTJOIN(", ",TRUE,_xlfn._xlws.FILTER('5. Données salariales brutes'!$A$2:$A$1297,('5. Données salariales brutes'!$C$2:$C$1297 &gt;'5. Données salariales brutes'!E1282)*('5. Données salariales brutes'!$C$2:$C$1297 &lt;'5. Données salariales brutes'!C1282),"No matches"))</f>
        <v>AG-04, AI-05, AI-06, AS-08, BI-04, CH-04, CT-FIN-03 , CT-EAV-04 , CT-IAU-04, EC-06, EG-08, EN-ENG-04, EN-SUR-03, FO-03, FR-6, GT-08, HR-05, MA-05, ND-ADV-3, ND-DIT-4, ND-HME-4, NU-CHN-6, NU-HOS-6, PG-06, PH-02, PM-07, PM-MCO-03, SE-RES-2, SG-PAT-05, SG-SRE-06, SO-MAO-09, SW-SCW-05, TI-07 Aviation, TI-07 Marine, TI-08 Sécurité ferroviaire, VM-3, WP-06</v>
      </c>
    </row>
    <row r="1283" spans="1:3" ht="270" x14ac:dyDescent="0.25">
      <c r="A1283" s="61" t="str">
        <f>'5. Données salariales brutes'!A1283</f>
        <v>UT-1</v>
      </c>
      <c r="B1283" s="130" t="str" cm="1">
        <f t="array" ref="B1283">_xlfn.TEXTJOIN(", ", TRUE, _xlfn._xlws.FILTER('5. Données salariales brutes'!$A$2:$A$1297, ('5. Données salariales brutes'!$C$2:$C$1297 &lt; '5. Données salariales brutes'!D1283) * ('5. Données salariales brutes'!$C$2:$C$1297 &gt;= '5. Données salariales brutes'!C1283) * ('5. Données salariales brutes'!$A$2:$A$1297 &lt;&gt; '5. Données salariales brutes'!A1283), "No matches"))</f>
        <v>AR-02, CT-FIN-01 , CT-EAV-01 , CT-IAU-01 , CX-1, DD-08, EC-04, ED-EDS-01, ED-EST-03 (EE 8), ED-EST-04 (EE 5), ED-EST-05 (EE 3), ED-EST-05 (EE 4), ED-EST-06 (EE 2), ED-EST-05 Maritimes (EE 9), ED-EST-06 Maritimes (EE 8), ED-EST-05 Québec (EE 12), ED-EST-06 Québec (EE 9), ED-EST-06 Québec (EE 10), ED-EST-04 Ontario (EE 9), ED-EST-04 Ontario (EE 10), ED-EST-05 Ontario (EE 9), ED-EST-06 Ontario (EE 6), ED-EST-04 Manitoba (EE 8), ED-EST-05 Manitoba (EE 6), ED-EST-05 Manitoba (EE 7), ED-EST-06 Manitoba (EE 5), ED-EST-04 Saskatchewan (EE 9), ED-EST-04 Saskatchewan (EE 10), ED-EST-05 Saskatchewan (EE 7), ED-EST-05 Saskatchewan (EE 8), ED-EST-06 Saskatchewan (EE 6), ED-EST-06 Saskatchewan (EE 7), ED-EST-04 Alberta (EE 9), ED-EST-05 Alberta (EE 7), ED-EST-05 Alberta (EE 8), ED-EST-06 Alberta (EE 6), ED-EST-06 Alberta (EE 7), ED-EST-04 Colombie-Britannique (EE 9), ED-EST-04 Colombie-Britannique (EE 10), ED-EST-05 Colombie-Britannique (EE 7), ED-EST-05 Colombie-Britannique (EE 8), ED-EST-06 Colombie-Britannique (EE 6), ED-EST-06 Colombie-Britannique (EE 7), ED-LAT-03 (EE 13), ED-LAT-04 (EE 10), ED-LAT-04 (EE 11), EN-ENG-02, GL-COI-13, GL-COI-14, GL-EIM-13, GL-MAM-14, GL-PCF-13, GL-PIP-13, GL-PIP-14, GL-SMW-11, GL-SMW-12, GL-VHE-13, GS-11, GT-05, HP-05, HR-02, HS-HDO-10, HS-PHS-09, MT-02, NU-CHN-1, NU-HOS-1, PI-05-CGC, PO-IMA-03, PO-LES-TO-03, PO-LES-IM-03, PO-TCO-03, RO-04, SE-RES-1, SO-FLP-02, SO-MAO-03, SO-RAD-01, SR-E (Groupe salarial 4 MDO-5), SR-E (Groupe salarial 5), SR-W (Groupe salarial 11), SW-CHA-02, TR-02</v>
      </c>
      <c r="C1283" s="129" t="str" cm="1">
        <f t="array" ref="C1283">_xlfn.TEXTJOIN(", ",TRUE,_xlfn._xlws.FILTER('5. Données salariales brutes'!$A$2:$A$1297,('5. Données salariales brutes'!$C$2:$C$1297 &gt;'5. Données salariales brutes'!E1283)*('5. Données salariales brutes'!$C$2:$C$1297 &lt;'5. Données salariales brutes'!C1283),"No matches"))</f>
        <v>AI-01, AS-04, CO-01, DA-CON-8, DA-PRO-7, DD-07, DS-2, EC-03, ED-EST-02 (EE 9), ED-EST-03 (EE 6), ED-EST-03 (EE 7), ED-EST-04 (EE 4), ED-EST-05 (EE 2), ED-EST-06 (EE 1), ED-EST-04 Maritimes (EE 10), ED-EST-05 Maritimes (EE 7), ED-EST-05 Maritimes (EE 8), ED-EST-06 Maritimes (EE 6), ED-EST-06 Maritimes (EE 7), ED-EST-04 Québec (EE 12), ED-EST-05 Québec (EE 10), ED-EST-05 Québec (EE 11), ED-EST-06 Québec (EE 7), ED-EST-06 Québec (EE 8), ED-EST-04 Ontario (EE 8), ED-EST-05 Ontario (EE 7), ED-EST-05 Ontario (EE 8), ED-EST-06 Ontario (EE 5), ED-EST-04 Manitoba (EE 6), ED-EST-04 Manitoba (EE 7), ED-EST-05 Manitoba (EE 5), ED-EST-06 Manitoba (EE 4), ED-EST-04 Saskatchewan (EE 7), ED-EST-04 Saskatchewan (EE 8), ED-EST-05 Saskatchewan (EE 6), ED-EST-06 Saskatchewan (EE 5), ED-EST-04 Alberta (EE 7), ED-EST-04 Alberta (EE 8), ED-EST-05 Alberta (EE 6), ED-EST-06 Alberta (EE 5), ED-EST-03 Colombie-Britannique (EE 9), ED-EST-04 Colombie-Britannique (EE 8), ED-EST-05 Colombie-Britannique (EE 6), ED-EST-06 Colombie-Britannique (EE 5), ED-LAT-02 (EE 12), ED-LAT-02 (EE 13), ED-LAT-03 (EE 10), ED-LAT-03 (EE 11), ED-LAT-03 (EE 12), ED-LAT-04 (EE 8), ED-LAT-04 (EE 9), EG-04, EL-04, EN-SUR-01, FB-2, GL-AIM-14, GL-AMW-14, GL-COI-11, GL-COI-12, GL-EIM-11, GL-EIM-12, GL-MAM-13, GL-MAN-13, GL-MAN-14, GL-MDO-14, GL-MOC-14, GL-PCF-11, GL-PCF-12, GL-PIP-11, GL-PIP-12, GL-PRW-13, GL-PRW-14, GL-SMW-10, GL-VHE-11, GL-VHE-12, GL-WOW-13, GL-WOW-14, GS-10, HP-04, HS-HDO-09, HS-PHS-08, IS-03 , IT-01, LS-01, LS-02, OM-03, PE-02, PG-03, PM-04 , PO-IMA-02, PO-LES-TO-02, PO-LES-IM-02, PO-TCO-02, PR(S)-02, RO-03, SC-7 (utilisation de matériel et métier spécialisés), SG-PAT-02, SG-SRE-02, SO-FLP-01, SO-MAO-02, SR-E (APA), SR-E (APB), SR-W (Groupe salarial 7), SR-W (Groupe salarial 8), SW-SCW-02, TI-05, WP-03</v>
      </c>
    </row>
    <row r="1284" spans="1:3" ht="90" x14ac:dyDescent="0.25">
      <c r="A1284" s="61" t="str">
        <f>'5. Données salariales brutes'!A1284</f>
        <v>UT-2</v>
      </c>
      <c r="B1284" s="130" t="str" cm="1">
        <f t="array" ref="B1284">_xlfn.TEXTJOIN(", ", TRUE, _xlfn._xlws.FILTER('5. Données salariales brutes'!$A$2:$A$1297, ('5. Données salariales brutes'!$C$2:$C$1297 &lt; '5. Données salariales brutes'!D1284) * ('5. Données salariales brutes'!$C$2:$C$1297 &gt;= '5. Données salariales brutes'!C1284) * ('5. Données salariales brutes'!$A$2:$A$1297 &lt;&gt; '5. Données salariales brutes'!A1284), "No matches"))</f>
        <v>AG-03, AS-06, BI-03, CH-03, CT-EAV-03 , CT-IAU-03, EC-05, ED-EDS-04, ED-EST-05 (EE 8), ED-EST-05 (EE 9), ED-EST-06 (EE 7), ED-EST-06 (EE 8), EG-07, EL-07, FB-5, FO-02, FR-4, HP-08, HR-04, IS-05 , LS-04, MA-04, MT-04, ND-ADV-2, ND-DIT-3, NU-CHN-4, NU-HOS-4, OM-05, OP-2, PC-03, RO-06, SG-SRE-04, SO-FLP-05, SO-MAO-07, TI-06 Aviation, TI-06 Marine, TI-06 Sécurité ferroviaire, TR-03, WP-05</v>
      </c>
      <c r="C1284" s="129" t="str" cm="1">
        <f t="array" ref="C1284">_xlfn.TEXTJOIN(", ",TRUE,_xlfn._xlws.FILTER('5. Données salariales brutes'!$A$2:$A$1297,('5. Données salariales brutes'!$C$2:$C$1297 &gt;'5. Données salariales brutes'!E1284)*('5. Données salariales brutes'!$C$2:$C$1297 &lt;'5. Données salariales brutes'!C1284),"No matches"))</f>
        <v>AI-03, AR-03, CT-FIN-02 , CX-3, ED-EDS-03, ED-EST-04 (EE 9), ED-EST-04 (EE 10), ED-EST-05 (EE 7), ED-EST-06 (EE 5), ED-EST-06 (EE 6), ED-EST-06 Ontario (EE 10), ED-EST-06 Manitoba (EE 9), ED-EST-06 Manitoba (EE 10), ED-EST-05 Colombie-Britannique (EE 11), ED-EST-06 Colombie-Britannique (EE 10), ED-EST-06 Colombie-Britannique (EE 11), EG-06, EL-06, FB-4, FR-3, HP-07, MT-03, ND-DIT-2, ND-HME-2, NU-CHN-3, NU-HOS-3, OP-1, PE-04, PI-07-CGC, PR(S)-04, SO-MAO-05, SO-MAO-06, SR-E (Groupe salarial 11), SR-E (Groupe salarial 12), SW-SCW-03 Travailleurs du service social clinique, SW-CHA-03, TI-07</v>
      </c>
    </row>
    <row r="1285" spans="1:3" ht="60" x14ac:dyDescent="0.25">
      <c r="A1285" s="61" t="str">
        <f>'5. Données salariales brutes'!A1285</f>
        <v>UT-3</v>
      </c>
      <c r="B1285" s="130" t="str" cm="1">
        <f t="array" ref="B1285">_xlfn.TEXTJOIN(", ", TRUE, _xlfn._xlws.FILTER('5. Données salariales brutes'!$A$2:$A$1297, ('5. Données salariales brutes'!$C$2:$C$1297 &lt; '5. Données salariales brutes'!D1285) * ('5. Données salariales brutes'!$C$2:$C$1297 &gt;= '5. Données salariales brutes'!C1285) * ('5. Données salariales brutes'!$A$2:$A$1297 &lt;&gt; '5. Données salariales brutes'!A1285), "No matches"))</f>
        <v>AI-07, AO-CAI-02, AO-HPS-01, AR-05, CO-03, DE-01, DS-4, EL-09, FB-7, FO-04, FS-03, IT-04, MT-06, NU-CHN-7, NU-HOS-7, PE-06, PS-4, SE-REM-1, SE-RES-3, SG-PAT-07, SG-SRE-07, SO-INS-01, SO-MAO-10, TI-08 Marine, VM-4</v>
      </c>
      <c r="C1285" s="129" t="str" cm="1">
        <f t="array" ref="C1285">_xlfn.TEXTJOIN(", ",TRUE,_xlfn._xlws.FILTER('5. Données salariales brutes'!$A$2:$A$1297,('5. Données salariales brutes'!$C$2:$C$1297 &gt;'5. Données salariales brutes'!E1285)*('5. Données salariales brutes'!$C$2:$C$1297 &lt;'5. Données salariales brutes'!C1285),"No matches"))</f>
        <v>AG-04, AI-05, AI-06, AS-08, BI-04, CH-04, CT-FIN-03 , CT-EAV-04 , CT-IAU-04, EC-06, EG-08, EN-ENG-04, EN-SUR-03, FR-6, GT-08, HR-05, LS-05, MA-05, ND-ADV-3, ND-DIT-4, ND-HME-4, NU-CHN-6, NU-HOS-6, PC-04, PG-06, PH-02, PM-07, PM-MCO-03, SE-RES-2, SG-PAT-05, SG-SRE-06, SO-MAO-09, SW-SCW-05, TI-07 Aviation, TI-07 Marine, TI-08 Sécurité ferroviaire, TR-05, VM-3, WP-06</v>
      </c>
    </row>
    <row r="1286" spans="1:3" ht="30" x14ac:dyDescent="0.25">
      <c r="A1286" s="61" t="str">
        <f>'5. Données salariales brutes'!A1286</f>
        <v>UT-4</v>
      </c>
      <c r="B1286" s="130" t="str" cm="1">
        <f t="array" ref="B1286">_xlfn.TEXTJOIN(", ", TRUE, _xlfn._xlws.FILTER('5. Données salariales brutes'!$A$2:$A$1297, ('5. Données salariales brutes'!$C$2:$C$1297 &lt; '5. Données salariales brutes'!D1286) * ('5. Données salariales brutes'!$C$2:$C$1297 &gt;= '5. Données salariales brutes'!C1286) * ('5. Données salariales brutes'!$A$2:$A$1297 &lt;&gt; '5. Données salariales brutes'!A1286), "No matches"))</f>
        <v>AO-CAI-05, DE-03, DS-5, EN-ENG-06, EN-SUR-05, IT-05, SO-MAO-12</v>
      </c>
      <c r="C1286" s="129" t="str" cm="1">
        <f t="array" ref="C1286">_xlfn.TEXTJOIN(", ",TRUE,_xlfn._xlws.FILTER('5. Données salariales brutes'!$A$2:$A$1297,('5. Données salariales brutes'!$C$2:$C$1297 &gt;'5. Données salariales brutes'!E1286)*('5. Données salariales brutes'!$C$2:$C$1297 &lt;'5. Données salariales brutes'!C1286),"No matches"))</f>
        <v>AO-CAI-04, AO-HPS-03, AR-06, CT-EAV-06 , EC-08, EN-ENG-05, FB-8, FS-04, MA-07, PM-MCO-04, PS-5, SE-REM-2, SE-RES-4, SO-INS-02, SO-MAO-11, VM-5</v>
      </c>
    </row>
    <row r="1287" spans="1:3" ht="195" x14ac:dyDescent="0.25">
      <c r="A1287" s="61" t="str">
        <f>'5. Données salariales brutes'!A1287</f>
        <v>VM-1</v>
      </c>
      <c r="B1287" s="130" t="str" cm="1">
        <f t="array" ref="B1287">_xlfn.TEXTJOIN(", ", TRUE, _xlfn._xlws.FILTER('5. Données salariales brutes'!$A$2:$A$1297, ('5. Données salariales brutes'!$C$2:$C$1297 &lt; '5. Données salariales brutes'!D1287) * ('5. Données salariales brutes'!$C$2:$C$1297 &gt;= '5. Données salariales brutes'!C1287) * ('5. Données salariales brutes'!$A$2:$A$1297 &lt;&gt; '5. Données salariales brutes'!A1287), "No matches"))</f>
        <v>CT-FIN-02 , CT-EAV-02 , CT-IAU-02, DS-3, ED-EDS-03, ED-EST-04 (EE 8), ED-EST-04 (EE 9), ED-EST-05 (EE 6), ED-EST-05 (EE 7), ED-EST-06 (EE 5), ED-EST-06 Ontario (EE 9), ED-EST-06 Ontario (EE 10), ED-EST-05 Manitoba (EE 10), ED-EST-06 Manitoba (EE 8), ED-EST-06 Manitoba (EE 9), ED-EST-06 Saskatchewan (EE 10), ED-EST-06 Alberta (EE 10), ED-EST-05 Colombie-Britannique (EE 11), ED-EST-06 Colombie-Britannique (EE 10), EG-06, EL-06, FB-4, FR-3, GT-06, IT-02, LS-03, ND-DIT-2, NU-CHN-2, NU-CHN-3, NU-HOS-2, NU-HOS-3, PG-04, SG-PAT-03, SG-SRE-03, SO-FLP-04, SO-MAO-05, SR-E (Groupe salarial 10), SR-E (Groupe salarial 11), SR-E (Groupe salarial 12), SR-W (Groupe salarial 12), SW-SCW-02 Travailleurs du service social clinique, SW-CHA-03</v>
      </c>
      <c r="C1287" s="129" t="str" cm="1">
        <f t="array" ref="C1287">_xlfn.TEXTJOIN(", ",TRUE,_xlfn._xlws.FILTER('5. Données salariales brutes'!$A$2:$A$1297,('5. Données salariales brutes'!$C$2:$C$1297 &gt;'5. Données salariales brutes'!E1287)*('5. Données salariales brutes'!$C$2:$C$1297 &lt;'5. Données salariales brutes'!C1287),"No matches"))</f>
        <v>AG-02, AI-02, AS-05, BI-02, CH-02, CX-2, DD-09, ED-EDS-02, ED-EST-03 (EE 9), ED-EST-04 (EE 7), ED-EST-05 (EE 5), ED-EST-06 (EE 3), ED-EST-06 (EE 4), ED-EST-06 Maritimes (EE 10), ED-EST-06 Québec (EE 11), ED-EST-06 Québec (EE 12), ED-EST-05 Ontario (EE 10), ED-EST-06 Ontario (EE 7), ED-EST-06 Ontario (EE 8), ED-EST-04 Manitoba (EE 10), ED-EST-05 Manitoba (EE 8), ED-EST-05 Manitoba (EE 9), ED-EST-06 Manitoba (EE 7), ED-EST-05 Saskatchewan (EE 9), ED-EST-05 Saskatchewan (EE 10), ED-EST-06 Saskatchewan (EE 8), ED-EST-06 Saskatchewan (EE 9), ED-EST-04 Alberta (EE 10), ED-EST-05 Alberta (EE 9), ED-EST-05 Alberta (EE 10), ED-EST-06 Alberta (EE 8), ED-EST-06 Alberta (EE 9), ED-EST-04 Colombie-Britannique (EE 11), ED-EST-05 Colombie-Britannique (EE 9), ED-EST-05 Colombie-Britannique (EE 10), ED-EST-06 Colombie-Britannique (EE 8), ED-EST-06 Colombie-Britannique (EE 9), ED-LAT-04 (EE 13), EG-05, EL-05, EU-PEI-2, FB-3, FO-01, FR-2, FS-01, GL-SMW-13, GL-SMW-14, GS-13, HP-06, HR-03, HS-PHS-10, IS-04 , LP-00, MA-03, ND-ADV-1, ND-DIT-1, ND-HME-1, OM-04, PC-02, PE-03, PI-06-CGC, PM-05 , PM-MCO-01, PO-LES-TO-04, PO-TCO-04, PS-2, PR(S)-03, RO-05, SO-FLP-03, SO-MAO-04, SO-RAD-03, SR-E (Groupe salarial 6), SR-E (Groupe salarial 7), SR-E (Groupe salarial 8), SR-E (Groupe salarial 9), SW-SCW-03, SW-SCW-01 Travailleurs du service social clinique, TI-06, TI-05 Marine, WP-04</v>
      </c>
    </row>
    <row r="1288" spans="1:3" ht="60" x14ac:dyDescent="0.25">
      <c r="A1288" s="61" t="str">
        <f>'5. Données salariales brutes'!A1288</f>
        <v>VM-2</v>
      </c>
      <c r="B1288" s="130" t="str" cm="1">
        <f t="array" ref="B1288">_xlfn.TEXTJOIN(", ", TRUE, _xlfn._xlws.FILTER('5. Données salariales brutes'!$A$2:$A$1297, ('5. Données salariales brutes'!$C$2:$C$1297 &lt; '5. Données salariales brutes'!D1288) * ('5. Données salariales brutes'!$C$2:$C$1297 &gt;= '5. Données salariales brutes'!C1288) * ('5. Données salariales brutes'!$A$2:$A$1297 &lt;&gt; '5. Données salariales brutes'!A1288), "No matches"))</f>
        <v>AI-04, AO-CAI-01, AR-04, AS-07, CO-02, ED-EDS-05, ED-EST-05 (EE 10), ED-EST-06 (EE 9), ED-EST-06 (EE 10), EN-ENG-03, EN-SUR-02, FR-5, FS-02, GT-07, HP-09, IS-06 , IT-03, LP-01, MT-05, ND-HME-3, NU-CHN-5, NU-HOS-5, OP-3, PE-05, PG-05, PM-06 , PS-3, PR(S)-05, SG-PAT-04, SG-SRE-05, SO-FLP-06, SO-FLP-07, SO-MAO-08, SR-CPS1, TI-08, TI-07 Sécurité ferroviaire, TR-04</v>
      </c>
      <c r="C1288" s="129" t="str" cm="1">
        <f t="array" ref="C1288">_xlfn.TEXTJOIN(", ",TRUE,_xlfn._xlws.FILTER('5. Données salariales brutes'!$A$2:$A$1297,('5. Données salariales brutes'!$C$2:$C$1297 &gt;'5. Données salariales brutes'!E1288)*('5. Données salariales brutes'!$C$2:$C$1297 &lt;'5. Données salariales brutes'!C1288),"No matches"))</f>
        <v>AG-03, AS-06, BI-03, CH-03, CT-EAV-03 , CT-IAU-03, EC-05, ED-EDS-04, ED-EST-05 (EE 8), ED-EST-05 (EE 9), ED-EST-06 (EE 7), ED-EST-06 (EE 8), EG-07, EL-07, FB-5, FO-02, FR-4, HP-08, HR-04, IS-05 , LS-04, MA-04, MT-04, ND-ADV-2, ND-DIT-3, NU-CHN-4, NU-HOS-4, OM-05, OP-2, PC-03, PH-01, RO-06, SG-SRE-04, SO-MAO-07, SW-SCW-04, TI-06 Aviation, TI-06 Marine, WP-05</v>
      </c>
    </row>
    <row r="1289" spans="1:3" ht="45" x14ac:dyDescent="0.25">
      <c r="A1289" s="61" t="str">
        <f>'5. Données salariales brutes'!A1289</f>
        <v>VM-3</v>
      </c>
      <c r="B1289" s="130" t="str" cm="1">
        <f t="array" ref="B1289">_xlfn.TEXTJOIN(", ", TRUE, _xlfn._xlws.FILTER('5. Données salariales brutes'!$A$2:$A$1297, ('5. Données salariales brutes'!$C$2:$C$1297 &lt; '5. Données salariales brutes'!D1289) * ('5. Données salariales brutes'!$C$2:$C$1297 &gt;= '5. Données salariales brutes'!C1289) * ('5. Données salariales brutes'!$A$2:$A$1297 &lt;&gt; '5. Données salariales brutes'!A1289), "No matches"))</f>
        <v>AG-04, AI-06, AI-07, AO-CAI-02, AR-05, AS-08, BI-04, CH-04, CO-03, CT-EAV-04 , CT-IAU-04, DE-01, EL-09, EN-ENG-04, FO-04, GT-08, HR-05, LS-05, MT-06, ND-ADV-3, ND-DIT-4, ND-HME-4, PC-04, PE-06, PH-02, PM-07, PM-MCO-03, PS-4, SG-PAT-05, SW-SCW-05, TI-08 Sécurité ferroviaire, TR-05, UT-3, WP-06</v>
      </c>
      <c r="C1289" s="129" t="str" cm="1">
        <f t="array" ref="C1289">_xlfn.TEXTJOIN(", ",TRUE,_xlfn._xlws.FILTER('5. Données salariales brutes'!$A$2:$A$1297,('5. Données salariales brutes'!$C$2:$C$1297 &gt;'5. Données salariales brutes'!E1289)*('5. Données salariales brutes'!$C$2:$C$1297 &lt;'5. Données salariales brutes'!C1289),"No matches"))</f>
        <v>AI-04, AI-05, AS-07, CO-02, CT-FIN-03 , EC-06, ED-EST-06 (EE 10), EG-08, EL-08, EN-SUR-03, FB-6, FO-03, FR-6, FS-02, HP-09, IS-06 , LP-01, MA-05, MT-05, NU-CHN-6, NU-HOS-6, OP-3, PG-06, PM-06 , PM-MCO-02, PR(S)-05, SE-RES-2, SG-SRE-05, SG-SRE-06, SO-FLP-07, SO-MAO-09, TI-07 Aviation, TI-07 Marine, TR-04</v>
      </c>
    </row>
    <row r="1290" spans="1:3" ht="45" x14ac:dyDescent="0.25">
      <c r="A1290" s="61" t="str">
        <f>'5. Données salariales brutes'!A1290</f>
        <v>VM-4</v>
      </c>
      <c r="B1290" s="130" t="str" cm="1">
        <f t="array" ref="B1290">_xlfn.TEXTJOIN(", ", TRUE, _xlfn._xlws.FILTER('5. Données salariales brutes'!$A$2:$A$1297, ('5. Données salariales brutes'!$C$2:$C$1297 &lt; '5. Données salariales brutes'!D1290) * ('5. Données salariales brutes'!$C$2:$C$1297 &gt;= '5. Données salariales brutes'!C1290) * ('5. Données salariales brutes'!$A$2:$A$1297 &lt;&gt; '5. Données salariales brutes'!A1290), "No matches"))</f>
        <v>AG-05, AO-CAI-03, AO-HPS-02, BI-05, CH-05, CO-04, CT-FIN-04 , CT-EAV-05 , DE-02, DS-4, EC-07, EN-SUR-04, MA-06, MT-07, NU-CHN-7, NU-CHN-8, NU-HOS-7, NU-HOS-8, PC-05, PH-03, SE-REM-1, SG-PAT-06, SG-SRE-08, TI-08 Aviation</v>
      </c>
      <c r="C1290" s="129" t="str" cm="1">
        <f t="array" ref="C1290">_xlfn.TEXTJOIN(", ",TRUE,_xlfn._xlws.FILTER('5. Données salariales brutes'!$A$2:$A$1297,('5. Données salariales brutes'!$C$2:$C$1297 &gt;'5. Données salariales brutes'!E1290)*('5. Données salariales brutes'!$C$2:$C$1297 &lt;'5. Données salariales brutes'!C1290),"No matches"))</f>
        <v>AG-04, AI-07, AO-CAI-02, AO-HPS-01, AR-05, AS-08, BI-04, CH-04, CO-03, DE-01, EL-09, EN-ENG-04, FB-7, FO-04, FS-03, GT-08, IT-04, LS-05, MT-06, PC-04, PE-06, PM-07, PM-MCO-03, PS-4, SE-RES-3, SG-PAT-05, SG-PAT-07, SG-SRE-07, SO-INS-01, SO-MAO-10, TI-08 Marine, TI-08 Sécurité ferroviaire, TR-05, UT-3</v>
      </c>
    </row>
    <row r="1291" spans="1:3" ht="30" x14ac:dyDescent="0.25">
      <c r="A1291" s="61" t="str">
        <f>'5. Données salariales brutes'!A1291</f>
        <v>VM-5</v>
      </c>
      <c r="B1291" s="130" t="str" cm="1">
        <f t="array" ref="B1291">_xlfn.TEXTJOIN(", ", TRUE, _xlfn._xlws.FILTER('5. Données salariales brutes'!$A$2:$A$1297, ('5. Données salariales brutes'!$C$2:$C$1297 &lt; '5. Données salariales brutes'!D1291) * ('5. Données salariales brutes'!$C$2:$C$1297 &gt;= '5. Données salariales brutes'!C1291) * ('5. Données salariales brutes'!$A$2:$A$1297 &lt;&gt; '5. Données salariales brutes'!A1291), "No matches"))</f>
        <v>AO-CAI-04, AO-HPS-03, CT-EAV-06 , DE-03, DS-5, EC-08, EN-SUR-05, FS-04, MA-07, PM-MCO-04, SE-REM-2, SE-RES-4, SO-MAO-11, UT-4</v>
      </c>
      <c r="C1291" s="129" t="str" cm="1">
        <f t="array" ref="C1291">_xlfn.TEXTJOIN(", ",TRUE,_xlfn._xlws.FILTER('5. Données salariales brutes'!$A$2:$A$1297,('5. Données salariales brutes'!$C$2:$C$1297 &gt;'5. Données salariales brutes'!E1291)*('5. Données salariales brutes'!$C$2:$C$1297 &lt;'5. Données salariales brutes'!C1291),"No matches"))</f>
        <v>AC-01, AG-05, AO-CAI-03, AO-HPS-02, AR-06, BI-05, CH-05, CO-04, CT-FIN-04 , DE-02, EN-ENG-05, EN-SUR-04, FB-8, MT-07, NU-CHN-8, NU-HOS-8, PC-05, PH-03, PS-5, SG-PAT-06, SG-SRE-08, SO-INS-02</v>
      </c>
    </row>
    <row r="1292" spans="1:3" ht="270" x14ac:dyDescent="0.25">
      <c r="A1292" s="61" t="str">
        <f>'5. Données salariales brutes'!A1292</f>
        <v>WP-01</v>
      </c>
      <c r="B1292" s="130" t="str" cm="1">
        <f t="array" ref="B1292">_xlfn.TEXTJOIN(", ", TRUE, _xlfn._xlws.FILTER('5. Données salariales brutes'!$A$2:$A$1297, ('5. Données salariales brutes'!$C$2:$C$1297 &lt; '5. Données salariales brutes'!D1292) * ('5. Données salariales brutes'!$C$2:$C$1297 &gt;= '5. Données salariales brutes'!C1292) * ('5. Données salariales brutes'!$A$2:$A$1297 &lt;&gt; '5. Données salariales brutes'!A1292), "No matches"))</f>
        <v>AS-01, CM-06, CR-05, DA-CON-4, ED-EST-01 (EE 4), ED-EST-02 (EE 2) , ED-EST-02 (EE 3) , ED-EST-03 (EE 1), ED-EST-03 Maritimes (EE 8), ED-EST-04 Maritimes (EE 4), ED-EST-05 Maritimes (EE 2), ED-EST-06 Maritimes (EE 1), ED-EST-01 Québec (EE 8), ED-EST-01 Québec (EE 9), ED-EST-02 Québec (EE 8), ED-EST-03 Québec (EE 6), ED-EST-03 Québec (EE 7), ED-EST-04 Québec (EE 5), ED-EST-05 Québec (EE 3), ED-EST-06 Québec (EE 1), ED-EST-06 Québec (EE 2), ED-EST-02 Ontario (EE 6), ED-EST-03 Ontario (EE 5), ED-EST-04 Ontario (EE 2), ED-EST-05 Ontario (EE 1), ED-EST-02 Manitoba (EE 9), ED-EST-03 Manitoba (EE 6), ED-EST-04 Manitoba (EE 1), ED-EST-02 Saskatchewan (EE 8), ED-EST-03 Saskatchewan (EE 6), ED-EST-04 Saskatchewan (EE 1), ED-EST-04 Saskatchewan (EE 2), ED-EST-02 Alberta (EE 7), ED-EST-02 Alberta (EE 8), ED-EST-03 Alberta (EE 5), ED-EST-04 Alberta (EE 2), ED-EST-05 Alberta (EE 1), ED-EST-01 Colombie-Britannique (EE 8), ED-EST-02 Colombie-Britannique (EE 6), ED-EST-02 Colombie-Britannique (EE 7), ED-EST-03 Colombie-Britannique (EE 3), ED-EST-03 Colombie-Britannique (EE 4), ED-EST-04 Colombie-Britannique (EE 2), ED-EST-05 Colombie-Britannique (EE 1), ED-LAT-01 (EE 7), ED-LAT-01 (EE 8), ED-LAT-02 (EE 4), ED-LAT-03 (EE 3), ED-LAT-04 (EE 1), EG-01, GL-AIM-00, GL-AMW-7, GL-AMW-8, GL-ELE -9, GL-GHW-4, GL-GHW-5, GL-INM-00, GL-MAM-5, GL-MAM-6, GL-MAN-6, GL-MDO-7, GL-MDO-8, GL-MOC-6, GL-MOC-7, GL-MST-00, GL-MST-9, GL-PCF-00, GL-PRW-6, GL-WOW-00, GS-05, GT-02, HP-01, HS-HDO-04, HS-PHS-04, IS-01 , LI-6, MA-01, OM-01, PG-01, PI-01-CGC, PM-01 , PY-05, SC-2 (service du pont et service de la chambre des machines), SC-3 (service du pont et service de la chambre des machines), SC-STD-2, SC-STD-3, SC-2 (utilisation de matériel et métier spécialisés), SC-3 (utilisation de matériel et métier spécialisés), SR-W (Groupe salarial 2), SR-W (Groupe salarial 9) APC-6, SR-W (Groupe salarial 9) APD-7</v>
      </c>
      <c r="C1292" s="129" t="str" cm="1">
        <f t="array" ref="C1292">_xlfn.TEXTJOIN(", ",TRUE,_xlfn._xlws.FILTER('5. Données salariales brutes'!$A$2:$A$1297,('5. Données salariales brutes'!$C$2:$C$1297 &gt;'5. Données salariales brutes'!E1292)*('5. Données salariales brutes'!$C$2:$C$1297 &lt;'5. Données salariales brutes'!C1292),"No matches"))</f>
        <v>DA-PRO-4, DD-03, ED-EST-01 (EE 2), ED-EST-01 (EE 3), ED-EST-02 (EE 1) , ED-EST-02 Maritimes (EE 9), ED-EST-03 Maritimes (EE 6), ED-EST-03 Maritimes (EE 7), ED-EST-04 Maritimes (EE 2), ED-EST-04 Maritimes (EE 3), ED-EST-05 Maritimes (EE 1), ED-EST-01 Québec (EE 7), ED-EST-02 Québec (EE 6), ED-EST-02 Québec (EE 7), ED-EST-03 Québec (EE 5), ED-EST-04 Québec (EE 4), ED-EST-05 Québec (EE 2), ED-EST-02 Ontario (EE 4), ED-EST-02 Ontario (EE 5), ED-EST-03 Ontario (EE 3), ED-EST-03 Ontario (EE 4), ED-EST-04 Ontario (EE 1), ED-EST-02 Manitoba (EE 7), ED-EST-02 Manitoba (EE 8), ED-EST-03 Manitoba (EE 4), ED-EST-03 Manitoba (EE 5), ED-EST-02 Saskatchewan (EE 7), ED-EST-03 Saskatchewan (EE 4), ED-EST-03 Saskatchewan (EE 5), ED-EST-02 Alberta (EE 6), ED-EST-03 Alberta (EE 3), ED-EST-03 Alberta (EE 4), ED-EST-04 Alberta (EE 1), ED-EST-01 Colombie-Britannique (EE 6), ED-EST-01 Colombie-Britannique (EE 7), ED-EST-02 Colombie-Britannique (EE 5), ED-EST-03 Colombie-Britannique (EE 2), ED-EST-04 Colombie-Britannique (EE 1), ED-LAT-01 (EE 5), ED-LAT-01 (EE 6), ED-LAT-02 (EE 2), ED-LAT-02 (EE 3), ED-LAT-03 (EE 1), ED-LAT-03 (EE 2), EL-01, EU-PEI-1, GL-AMW-5, GL-AMW-6, GL-ELE -7, GL-ELE -8, GL-GHW-3, GL-MAN-4, GL-MAN-5, GL-MDO-5, GL-MDO-6, GL-MOC-4, GL-MOC-5, GL-PRW-00, GL-PRW-5, HS-HDO-03, HS-PHS-03, LI-5, PY-04, SC-1 (service du pont et service de la chambre des machines), SC-STD-1, SC-1 (utilisation de matériel et métier spécialisés), SR-W (Groupe salarial 9) APC-5, SR-W (Groupe salarial 9) APD-6, ST-SCY-4, TI-02</v>
      </c>
    </row>
    <row r="1293" spans="1:3" ht="315" x14ac:dyDescent="0.25">
      <c r="A1293" s="61" t="str">
        <f>'5. Données salariales brutes'!A1293</f>
        <v>WP-02</v>
      </c>
      <c r="B1293" s="130" t="str" cm="1">
        <f t="array" ref="B1293">_xlfn.TEXTJOIN(", ", TRUE, _xlfn._xlws.FILTER('5. Données salariales brutes'!$A$2:$A$1297, ('5. Données salariales brutes'!$C$2:$C$1297 &lt; '5. Données salariales brutes'!D1293) * ('5. Données salariales brutes'!$C$2:$C$1297 &gt;= '5. Données salariales brutes'!C1293) * ('5. Données salariales brutes'!$A$2:$A$1297 &lt;&gt; '5. Données salariales brutes'!A1293), "No matches"))</f>
        <v>DD-06, EC-02, ED-EST-01 (EE 7) , ED-EST-01 (EE 8), ED-EST-02 (EE 7) , ED-EST-03 (EE 4), ED-EST-03 (EE 5), ED-EST-04 (EE 2), ED-EST-05 (EE 1), ED-EST-04 Maritimes (EE 8), ED-EST-04 Maritimes (EE 9), ED-EST-05 Maritimes (EE 5), ED-EST-05 Maritimes (EE 6), ED-EST-06 Maritimes (EE 4), ED-EST-06 Maritimes (EE 5), ED-EST-03 Québec (EE 11), ED-EST-04 Québec (EE 10), ED-EST-05 Québec (EE 8), ED-EST-06 Québec (EE 5), ED-EST-06 Québec (EE 6), ED-EST-03 Ontario (EE 9), ED-EST-04 Ontario (EE 6), ED-EST-05 Ontario (EE 5), ED-EST-06 Ontario (EE 3), ED-EST-04 Manitoba (EE 4), ED-EST-04 Manitoba (EE 5), ED-EST-05 Manitoba (EE 3), ED-EST-06 Manitoba (EE 2), ED-EST-04 Saskatchewan (EE 5), ED-EST-04 Saskatchewan (EE 6), ED-EST-05 Saskatchewan (EE 4), ED-EST-06 Saskatchewan (EE 2), ED-EST-06 Saskatchewan (EE 3), ED-EST-03 Alberta (EE 9), ED-EST-04 Alberta (EE 5), ED-EST-04 Alberta (EE 6), ED-EST-05 Alberta (EE 4), ED-EST-06 Alberta (EE 3), ED-EST-03 Colombie-Britannique (EE 7), ED-EST-03 Colombie-Britannique (EE 8), ED-EST-04 Colombie-Britannique (EE 6), ED-EST-05 Colombie-Britannique (EE 4), ED-EST-06 Colombie-Britannique (EE 3), ED-LAT-02 (EE 9), ED-LAT-02 (EE 10), ED-LAT-03 (EE 8), ED-LAT-03 (EE 9), ED-LAT-04 (EE 6), ED-LAT-04 (EE 7), EG-03, EL-03, EU-LAI-1, FB-1, GL-AIM-11, GL-AIM-12, GL-AMW-12, GL-AMW-13, GL-COI-9, GL-COI-10, GL-EIM-9, GL-ELE -14, GL-GHW-10, GL-GHW-11, GL-INM-13, GL-MAM-10, GL-MAM-11, GL-MAN-11, GL-MDO-12, GL-MDO-13, GL-MOC-11, GL-MOC-12, GL-MST-14, GL-PCF-9, GL-PIP-9, GL-PIP-10, GL-PRW-11, GL-SMW-8, GL-VHE-9, GL-WOW-11, HP-03, HR-01, HS-HDO-08, HS-PHS-07, MA-02, PS-1, SC-5 (utilisation de matériel et métier spécialisés), SG-PAT-01, SO-MAO-01, SR-E (Groupe salarial 2 ELE-2), SR-W (Groupe salarial 4), SR-W (Groupe salarial 5), SR-W (Groupe salarial 6), SR-W (Groupe salarial 9) APC-8, SR-W (Groupe salarial 9) APD-10, SW-SCW-01, SW-CHA-01, TI-04</v>
      </c>
      <c r="C1293" s="129" t="str" cm="1">
        <f t="array" ref="C1293">_xlfn.TEXTJOIN(", ",TRUE,_xlfn._xlws.FILTER('5. Données salariales brutes'!$A$2:$A$1297,('5. Données salariales brutes'!$C$2:$C$1297 &gt;'5. Données salariales brutes'!E1293)*('5. Données salariales brutes'!$C$2:$C$1297 &lt;'5. Données salariales brutes'!C1293),"No matches"))</f>
        <v>AS-03, CM-07, CO-DEV/PER, CR-06, DA-CON-6, DA-PRO-6, DD-05, DS-1, ED-EST-01 (EE 6), ED-EST-02 (EE 5) , ED-EST-02 (EE 6) , ED-EST-03 (EE 3), ED-EST-04 (EE 1), ED-EST-04 Maritimes (EE 6), ED-EST-04 Maritimes (EE 7), ED-EST-05 Maritimes (EE 4), ED-EST-06 Maritimes (EE 3), ED-EST-02 Québec (EE 11), ED-EST-03 Québec (EE 9), ED-EST-03 Québec (EE 10), ED-EST-04 Québec (EE 8), ED-EST-04 Québec (EE 9), ED-EST-05 Québec (EE 6), ED-EST-05 Québec (EE 7), ED-EST-06 Québec (EE 4), ED-EST-02 Ontario (EE 9), ED-EST-03 Ontario (EE 7), ED-EST-03 Ontario (EE 8), ED-EST-04 Ontario (EE 5), ED-EST-05 Ontario (EE 4), ED-EST-06 Ontario (EE 2), ED-EST-03 Manitoba (EE 9), ED-EST-04 Manitoba (EE 3), ED-EST-05 Manitoba (EE 2), ED-EST-06 Manitoba (EE 1), ED-EST-03 Saskatchewan (EE 9), ED-EST-04 Saskatchewan (EE 4), ED-EST-05 Saskatchewan (EE 2), ED-EST-05 Saskatchewan (EE 3), ED-EST-06 Saskatchewan (EE 1), ED-EST-03 Alberta (EE 7), ED-EST-03 Alberta (EE 8), ED-EST-04 Alberta (EE 4), ED-EST-05 Alberta (EE 3), ED-EST-06 Alberta (EE 2), ED-EST-03 Colombie-Britannique(EE 6), ED-EST-04 Colombie-Britannique (EE 4), ED-EST-04 Colombie-Britannique (EE 5), ED-EST-05 Colombie-Britannique (EE 3), ED-EST-06 Colombie-Britannique (EE 1), ED-EST-06 Colombie-Britannique (EE 2), ED-LAT-01 (EE 11), ED-LAT-01 (EE 12), ED-LAT-02 (EE 7), ED-LAT-02 (EE 8), ED-LAT-03 (EE 6), ED-LAT-03 (EE 7), ED-LAT-04 (EE 4), ED-LAT-04 (EE 5), EL-02, EN-ENG-01, FR - Recruitment, GL-AIM-10, GL-AMW-10, GL-AMW-11, GL-COI-00, GL-EIM-00, GL-ELE -12, GL-ELE -13, GL-GHW-8, GL-INM-11, GL-INM-12, GL-MAM-9, GL-MAN-9, GL-MAN-10, GL-MDO-10, GL-MDO-11, GL-MOC-9, GL-MOC-10, GL-MST-12, GL-MST-13, GL-PCF-7, GL-PCF-8, GL-PRW-9, GL-PRW-10, GL-SMW-00, GL-VHE-00, GL-VHE-8, GL-WOW-9, GL-WOW-10, GS-08, GT-03, HS-HDO-06, HS-HDO-07, HS-PHS-06, LI-8, OM-02, PE-01, PG-02, PI-03-CGC, PM-03 , PO-IMA-01, PO-LES-TO-01, PO-LES-IM-01, PO-TCO-01, PR(S)-01, PY-07, SC-6 (service du pont et service de la chambre des machines), SC-7 (service du pont et service de la chambre des machines), SC-STD-6, SC-STD-7, SC-4 (utilisation de matériel et métier spécialisés), SO-MAO-TO, SR-E (Groupe salarial 1), SR-W (Groupe salarial 9) APD-9, ST-COR-2</v>
      </c>
    </row>
    <row r="1294" spans="1:3" ht="300" x14ac:dyDescent="0.25">
      <c r="A1294" s="61" t="str">
        <f>'5. Données salariales brutes'!A1294</f>
        <v>WP-03</v>
      </c>
      <c r="B1294" s="130" t="str" cm="1">
        <f t="array" ref="B1294">_xlfn.TEXTJOIN(", ", TRUE, _xlfn._xlws.FILTER('5. Données salariales brutes'!$A$2:$A$1297, ('5. Données salariales brutes'!$C$2:$C$1297 &lt; '5. Données salariales brutes'!D1294) * ('5. Données salariales brutes'!$C$2:$C$1297 &gt;= '5. Données salariales brutes'!C1294) * ('5. Données salariales brutes'!$A$2:$A$1297 &lt;&gt; '5. Données salariales brutes'!A1294), "No matches"))</f>
        <v>AR-02, CO-01, CT-FIN-01 , CT-EAV-01 , CT-IAU-01 , DA-CON-8, DD-07, ED-EDS-01, ED-EST-03 (EE 7), ED-EST-04 (EE 4), ED-EST-04 (EE 5), ED-EST-05 (EE 3), ED-EST-06 (EE 1), ED-EST-06 (EE 2), ED-EST-05 Maritimes (EE 8), ED-EST-05 Maritimes (EE 9), ED-EST-06 Maritimes (EE 7), ED-EST-06 Maritimes (EE 8), ED-EST-05 Québec (EE 11), ED-EST-05 Québec (EE 12), ED-EST-06 Québec (EE 8), ED-EST-06 Québec (EE 9), ED-EST-04 Ontario (EE 9), ED-EST-05 Ontario (EE 8), ED-EST-06 Ontario (EE 5), ED-EST-06 Ontario (EE 6), ED-EST-04 Manitoba (EE 7), ED-EST-04 Manitoba (EE 8), ED-EST-05 Manitoba (EE 6), ED-EST-06 Manitoba (EE 4), ED-EST-06 Manitoba (EE 5), ED-EST-04 Saskatchewan (EE 8), ED-EST-04 Saskatchewan (EE 9), ED-EST-05 Saskatchewan (EE 7), ED-EST-06 Saskatchewan (EE 5), ED-EST-06 Saskatchewan (EE 6), ED-EST-04 Alberta (EE 8), ED-EST-05 Alberta (EE 7), ED-EST-06 Alberta (EE 6), ED-EST-04 Colombie-Britannique (EE 8), ED-EST-04 Colombie-Britannique (EE 9), ED-EST-05 Colombie-Britannique (EE 7), ED-EST-06 Colombie-Britannique (EE 5), ED-EST-06 Colombie-Britannique (EE 6), ED-LAT-02 (EE 13), ED-LAT-03 (EE 12), ED-LAT-03 (EE 13), ED-LAT-04 (EE 9), ED-LAT-04 (EE 10), EG-04, EL-04, EN-ENG-02, EN-SUR-01, GL-COI-12, GL-COI-13, GL-EIM-12, GL-MAM-14, GL-MAN-14, GL-PCF-12, GL-PCF-13, GL-PIP-12, GL-PIP-13, GL-PRW-14, GL-SMW-11, GL-VHE-12, GL-WOW-14, GS-10, GS-11, HP-04, HR-02, HS-HDO-09, HS-PHS-09, LS-02, MT-02, NU-CHN-1, NU-HOS-1, PE-02, PI-05-CGC, PR(S)-02, SC-7 (utilisation de matériel et métier spécialisés), SE-RES-1, SG-PAT-02, SO-FLP-02, SO-MAO-02, SO-RAD-01, SR-E (Groupe salarial 4 MDO-5), SR-W (Groupe salarial 8), SR-W (Groupe salarial 11), SW-SCW-02, SW-CHA-02, TI-05, UT-1</v>
      </c>
      <c r="C1294" s="129" t="str" cm="1">
        <f t="array" ref="C1294">_xlfn.TEXTJOIN(", ",TRUE,_xlfn._xlws.FILTER('5. Données salariales brutes'!$A$2:$A$1297,('5. Données salariales brutes'!$C$2:$C$1297 &gt;'5. Données salariales brutes'!E1294)*('5. Données salariales brutes'!$C$2:$C$1297 &lt;'5. Données salariales brutes'!C1294),"No matches"))</f>
        <v>AG-01, AI-01, AS-04, BI-01, CH-01, CR-07, DA-CON-7, DA-PRO-7, DS-2, EC-03, ED-EST-02 (EE 8), ED-EST-02 (EE 9), ED-EST-03 (EE 5), ED-EST-03 (EE 6), ED-EST-04 (EE 3), ED-EST-05 (EE 1), ED-EST-05 (EE 2), ED-EST-04 Maritimes (EE 9), ED-EST-04 Maritimes (EE 10), ED-EST-05 Maritimes (EE 7), ED-EST-06 Maritimes (EE 6), ED-EST-04 Québec (EE 11), ED-EST-04 Québec (EE 12), ED-EST-05 Québec (EE 9), ED-EST-05 Québec (EE 10), ED-EST-06 Québec (EE 7), ED-EST-03 Ontario (EE 10), ED-EST-04 Ontario (EE 7), ED-EST-04 Ontario (EE 8), ED-EST-05 Ontario (EE 6), ED-EST-05 Ontario (EE 7), ED-EST-06 Ontario (EE 4), ED-EST-04 Manitoba (EE 5), ED-EST-04 Manitoba (EE 6), ED-EST-05 Manitoba (EE 4), ED-EST-05 Manitoba (EE 5), ED-EST-06 Manitoba (EE 3), ED-EST-04 Saskatchewan (EE 7), ED-EST-05 Saskatchewan (EE 5), ED-EST-05 Saskatchewan (EE 6), ED-EST-06 Saskatchewan (EE 4), ED-EST-04 Alberta (EE 6), ED-EST-04 Alberta (EE 7), ED-EST-05 Alberta (EE 5), ED-EST-05 Alberta (EE 6), ED-EST-06 Alberta (EE 4), ED-EST-06 Alberta (EE 5), ED-EST-03 Colombie-Britannique (EE 8), ED-EST-03 Colombie-Britannique (EE 9), ED-EST-04 Colombie-Britannique (EE 7), ED-EST-05 Colombie-Britannique (EE 5), ED-EST-05 Colombie-Britannique (EE 6), ED-EST-06 Colombie-Britannique (EE 4), ED-LAT-02 (EE 11), ED-LAT-02 (EE 12), ED-LAT-03 (EE 9), ED-LAT-03 (EE 10), ED-LAT-03 (EE 11), ED-LAT-04 (EE 7), ED-LAT-04 (EE 8), EL-03, FB-2, GL-AIM-13, GL-AIM-14, GL-AMW-13, GL-AMW-14, GL-COI-11, GL-EIM-10, GL-EIM-11, GL-GHW-12, GL-INM-14, GL-MAM-12, GL-MAM-13, GL-MAN-12, GL-MAN-13, GL-MDO-14, GL-MOC-13, GL-MOC-14, GL-PCF-10, GL-PCF-11, GL-PIP-11, GL-PRW-12, GL-PRW-13, GL-SMW-9, GL-SMW-10, GL-VHE-10, GL-VHE-11, GL-WOW-12, GL-WOW-13, GS-09, GT-04, HS-PHS-08, IS-03 , IT-01, LI-9, LS-01, OM-03, PC-01, PG-03, PI-04-CGC, PM-04 , PO-IMA-02, PO-LES-TO-02, PO-LES-IM-02, PO-TCO-02, PS-1, RO-03, SC-6 (utilisation de matériel et métier spécialisés), SG-SRE-02, SO-FLP-01, SR-E (Groupe salarial 3 MDO-4), SR-E (APA), SR-E (APB), SR-W (Groupe salarial 6), SR-W (Groupe salarial 7), SW-SCW-01</v>
      </c>
    </row>
    <row r="1295" spans="1:3" ht="195" x14ac:dyDescent="0.25">
      <c r="A1295" s="61" t="str">
        <f>'5. Données salariales brutes'!A1295</f>
        <v>WP-04</v>
      </c>
      <c r="B1295" s="130" t="str" cm="1">
        <f t="array" ref="B1295">_xlfn.TEXTJOIN(", ", TRUE, _xlfn._xlws.FILTER('5. Données salariales brutes'!$A$2:$A$1297, ('5. Données salariales brutes'!$C$2:$C$1297 &lt; '5. Données salariales brutes'!D1295) * ('5. Données salariales brutes'!$C$2:$C$1297 &gt;= '5. Données salariales brutes'!C1295) * ('5. Données salariales brutes'!$A$2:$A$1297 &lt;&gt; '5. Données salariales brutes'!A1295), "No matches"))</f>
        <v>AS-05, CT-EAV-02 , CT-IAU-02, DS-3, ED-EDS-03, ED-EST-04 (EE 8), ED-EST-05 (EE 6), ED-EST-06 (EE 5), ED-EST-06 Québec (EE 12), ED-EST-06 Ontario (EE 8), ED-EST-06 Ontario (EE 9), ED-EST-05 Manitoba (EE 10), ED-EST-06 Manitoba (EE 8), ED-EST-06 Manitoba (EE 9), ED-EST-06 Saskatchewan (EE 10), ED-EST-05 Alberta (EE 10), ED-EST-06 Alberta (EE 9), ED-EST-06 Alberta (EE 10), ED-EST-05 Colombie-Britannique (EE 10), ED-EST-05 Colombie-Britannique (EE 11), ED-EST-06 Colombie-Britannique (EE 9), ED-EST-06 Colombie-Britannique (EE 10), EG-06, FB-4, FS-01, GT-06, HR-03, IS-04 , IT-02, LS-03, ND-ADV-1, NU-CHN-2, NU-CHN-3, NU-HOS-2, NU-HOS-3, PG-04, PM-05 , PM-MCO-01, PO-LES-TO-04, PO-TCO-04, PS-2, RO-05, SG-PAT-03, SG-SRE-03, SO-FLP-04, SO-MAO-05, SR-E (Groupe salarial 9), SR-E (Groupe salarial 10), SR-E (Groupe salarial 11), SR-E (Groupe salarial 12), SR-W (Groupe salarial 12), SW-SCW-01 Travailleurs du service social clinique, SW-SCW-02 Travailleurs du service social clinique, SW-CHA-03, VM-1</v>
      </c>
      <c r="C1295" s="129" t="str" cm="1">
        <f t="array" ref="C1295">_xlfn.TEXTJOIN(", ",TRUE,_xlfn._xlws.FILTER('5. Données salariales brutes'!$A$2:$A$1297,('5. Données salariales brutes'!$C$2:$C$1297 &gt;'5. Données salariales brutes'!E1295)*('5. Données salariales brutes'!$C$2:$C$1297 &lt;'5. Données salariales brutes'!C1295),"No matches"))</f>
        <v>AG-02, AI-02, BI-02, CH-02, CX-1, CX-2, DD-09, ED-EDS-02, ED-EST-03 (EE 9), ED-EST-04 (EE 6), ED-EST-04 (EE 7), ED-EST-05 (EE 4), ED-EST-05 (EE 5), ED-EST-06 (EE 3), ED-EST-06 (EE 4), ED-EST-05 Maritimes (EE 10), ED-EST-06 Maritimes (EE 9), ED-EST-06 Maritimes (EE 10), ED-EST-06 Québec (EE 11), ED-EST-05 Ontario (EE 10), ED-EST-06 Ontario (EE 7), ED-EST-04 Manitoba (EE 9), ED-EST-04 Manitoba (EE 10), ED-EST-05 Manitoba (EE 8), ED-EST-05 Manitoba (EE 9), ED-EST-06 Manitoba (EE 6), ED-EST-06 Manitoba (EE 7), ED-EST-05 Saskatchewan (EE 9), ED-EST-05 Saskatchewan (EE 10), ED-EST-06 Saskatchewan (EE 8), ED-EST-06 Saskatchewan (EE 9), ED-EST-04 Alberta (EE 10), ED-EST-05 Alberta (EE 9), ED-EST-06 Alberta (EE 8), ED-EST-04 Colombie-Britannique (EE 11), ED-EST-05 Colombie-Britannique (EE 9), ED-EST-06 Colombie-Britannique (EE 7), ED-EST-06 Colombie-Britannique (EE 8), ED-LAT-04 (EE 12), ED-LAT-04 (EE 13), EG-05, EL-05, EU-PEI-2, FB-3, FO-01, FR-1, FR-2, GL-EIM-14, GL-PCF-14, GL-SMW-13, GL-SMW-14, GL-VHE-14, GS-12, GS-13, HP-05, HP-06, HS-PHS-10, LP-00, MA-03, ND-DIT-1, ND-HME-1, OM-04, PC-02, PE-03, PI-06-CGC, PR(S)-03, SO-FLP-03, SO-MAO-04, SO-RAD-02, SO-RAD-03, SR-E (Groupe salarial 5), SR-E (Groupe salarial 6), SR-E (Groupe salarial 7), SR-E (Groupe salarial 8), SW-SCW-03, TI-06, TI-05 Aviation, TI-05 Marine, TR-02</v>
      </c>
    </row>
    <row r="1296" spans="1:3" ht="75" x14ac:dyDescent="0.25">
      <c r="A1296" s="61" t="str">
        <f>'5. Données salariales brutes'!A1296</f>
        <v>WP-05</v>
      </c>
      <c r="B1296" s="130" t="str" cm="1">
        <f t="array" ref="B1296">_xlfn.TEXTJOIN(", ", TRUE, _xlfn._xlws.FILTER('5. Données salariales brutes'!$A$2:$A$1297, ('5. Données salariales brutes'!$C$2:$C$1297 &lt; '5. Données salariales brutes'!D1296) * ('5. Données salariales brutes'!$C$2:$C$1297 &gt;= '5. Données salariales brutes'!C1296) * ('5. Données salariales brutes'!$A$2:$A$1297 &lt;&gt; '5. Données salariales brutes'!A1296), "No matches"))</f>
        <v>AG-03, BI-03, CH-03, CT-EAV-03 , CT-IAU-03, ED-EST-05 (EE 9), ED-EST-05 (EE 10), ED-EST-06 (EE 8), EG-07, EL-07, EN-ENG-03, EN-SUR-02, FB-5, GT-07, HP-08, HR-04, MT-04, ND-ADV-2, ND-DIT-3, ND-HME-3, NU-CHN-5, NU-HOS-5, OP-2, PC-03, PG-05, PH-01, PS-3, SG-PAT-04, SO-FLP-06, SO-MAO-08, SR-CPS1, SW-SCW-04, TI-08, TI-06 Aviation, TI-06 Marine, VM-2</v>
      </c>
      <c r="C1296" s="129" t="str" cm="1">
        <f t="array" ref="C1296">_xlfn.TEXTJOIN(", ",TRUE,_xlfn._xlws.FILTER('5. Données salariales brutes'!$A$2:$A$1297,('5. Données salariales brutes'!$C$2:$C$1297 &gt;'5. Données salariales brutes'!E1296)*('5. Données salariales brutes'!$C$2:$C$1297 &lt;'5. Données salariales brutes'!C1296),"No matches"))</f>
        <v>AI-03, AR-03, AS-06, CT-FIN-02 , CX-3, EC-05, ED-EDS-04, ED-EST-04 (EE 10), ED-EST-05 (EE 7), ED-EST-05 (EE 8), ED-EST-06 (EE 6), ED-EST-06 (EE 7), ED-EST-06 Ontario (EE 10), ED-EST-06 Manitoba (EE 10), ED-EST-06 Colombie-Britannique (EE 11), EL-06, FO-02, FR-4, HP-07, IS-05 , LS-04, MA-04, MT-03, ND-HME-2, NU-CHN-4, NU-HOS-4, OM-05, OP-1, PE-04, PI-07-CGC, PR(S)-04, RO-06, SG-SRE-04, SO-FLP-05, SO-MAO-06, SO-MAO-07, SW-SCW-03 Travailleurs du service social clinique, TI-07, TI-06 Sécurité ferroviaire, TR-03, UT-2</v>
      </c>
    </row>
    <row r="1297" spans="1:3" ht="60" x14ac:dyDescent="0.25">
      <c r="A1297" s="61" t="str">
        <f>'5. Données salariales brutes'!A1297</f>
        <v>WP-06</v>
      </c>
      <c r="B1297" s="130" t="str" cm="1">
        <f t="array" ref="B1297">_xlfn.TEXTJOIN(", ", TRUE, _xlfn._xlws.FILTER('5. Données salariales brutes'!$A$2:$A$1297, ('5. Données salariales brutes'!$C$2:$C$1297 &lt; '5. Données salariales brutes'!D1297) * ('5. Données salariales brutes'!$C$2:$C$1297 &gt;= '5. Données salariales brutes'!C1297) * ('5. Données salariales brutes'!$A$2:$A$1297 &lt;&gt; '5. Données salariales brutes'!A1297), "No matches"))</f>
        <v>AG-04, AI-06, AI-07, AO-CAI-02, AR-05, AS-08, BI-04, CH-04, CO-03, DE-01, EL-09, EN-ENG-04, FB-7, FO-04, FS-03, GT-08, IT-04, LS-05, MT-06, PC-04, PE-06, PM-07, PM-MCO-03, PS-4, SG-PAT-05, SG-SRE-07, SO-MAO-10, TI-08 Sécurité ferroviaire, TR-05, UT-3</v>
      </c>
      <c r="C1297" s="129" t="str" cm="1">
        <f t="array" ref="C1297">_xlfn.TEXTJOIN(", ",TRUE,_xlfn._xlws.FILTER('5. Données salariales brutes'!$A$2:$A$1297,('5. Données salariales brutes'!$C$2:$C$1297 &gt;'5. Données salariales brutes'!E1297)*('5. Données salariales brutes'!$C$2:$C$1297 &lt;'5. Données salariales brutes'!C1297),"No matches"))</f>
        <v>AI-04, AI-05, AS-07, CT-FIN-03 , CT-EAV-04 , CT-IAU-04, EC-06, ED-EST-06 (EE 10), EG-08, EL-08, EN-SUR-03, FB-6, FO-03, FR-6, FS-02, HP-09, HR-05, IS-06 , LP-01, MA-05, ND-ADV-3, ND-DIT-4, ND-HME-4, NU-CHN-6, NU-HOS-6, PG-06, PH-02, PM-06 , PM-MCO-02, SE-RES-2, SG-SRE-06, SO-FLP-07, SO-MAO-09, SW-SCW-05, TI-07 Aviation, TI-07 Marine, VM-3</v>
      </c>
    </row>
    <row r="1298" spans="1:3" x14ac:dyDescent="0.25">
      <c r="A1298" s="153"/>
      <c r="C1298" s="154"/>
    </row>
  </sheetData>
  <conditionalFormatting sqref="A2:B1297">
    <cfRule type="expression" dxfId="0" priority="2">
      <formula>"Q4:Q38&lt;=:68373"</formula>
    </cfRule>
  </conditionalFormatting>
  <pageMargins left="0.23622047244094491" right="0.23622047244094491" top="0.74803149606299213" bottom="0.74803149606299213" header="0.31496062992125984" footer="0.31496062992125984"/>
  <pageSetup paperSize="3" scale="89" orientation="landscape" r:id="rId1"/>
  <headerFooter>
    <oddHeader xml:space="preserve">&amp;L&amp;A&amp;R&amp;"Aptos"&amp;12&amp;K000000 Protected B | Protégé&amp;1#_x000D_&amp;"Aptos Narrow"&amp;11&amp;K000000&amp;"Aptos Narrow"&amp;11&amp;K000000&amp;"Aptos Narrow"&amp;11&amp;K000000&amp;"Arial,Regular"&amp;12&amp;K0000FF PROTECTED B / &amp;10&amp;K0000FFPROTÉGÉ B
Cabinet Confidences / Renseignements confidentiels du Cabinet#
</oddHeader>
    <oddFooter>Page &amp;P of &amp;N</oddFooter>
  </headerFooter>
  <rowBreaks count="1" manualBreakCount="1">
    <brk id="448" max="2"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V1374"/>
  <sheetViews>
    <sheetView showGridLines="0" zoomScale="130" zoomScaleNormal="130" workbookViewId="0">
      <pane xSplit="1" ySplit="1" topLeftCell="B2" activePane="bottomRight" state="frozen"/>
      <selection pane="topRight" activeCell="O53" sqref="O53"/>
      <selection pane="bottomLeft" activeCell="O53" sqref="O53"/>
      <selection pane="bottomRight" activeCell="I27" sqref="I27"/>
    </sheetView>
  </sheetViews>
  <sheetFormatPr defaultColWidth="7.42578125" defaultRowHeight="15" x14ac:dyDescent="0.25"/>
  <cols>
    <col min="1" max="1" width="31.85546875" style="125" customWidth="1"/>
    <col min="2" max="2" width="38.5703125" style="3" customWidth="1"/>
    <col min="3" max="3" width="14.7109375" style="9" customWidth="1"/>
    <col min="4" max="4" width="13.140625" style="6" customWidth="1"/>
    <col min="5" max="5" width="12.85546875" style="6" customWidth="1"/>
    <col min="6" max="6" width="15.85546875" style="103" hidden="1" customWidth="1"/>
    <col min="7" max="7" width="36.85546875" style="2" customWidth="1"/>
    <col min="8" max="8" width="7.42578125" style="2"/>
    <col min="9" max="9" width="9.5703125" style="2" customWidth="1"/>
    <col min="10" max="10" width="11.5703125" style="2" customWidth="1"/>
    <col min="11" max="11" width="8.140625" style="2" customWidth="1"/>
    <col min="12" max="12" width="7.42578125" style="2"/>
    <col min="13" max="13" width="11.140625" style="2" customWidth="1"/>
    <col min="14" max="14" width="9.140625" style="2" customWidth="1"/>
    <col min="15" max="16" width="7.42578125" style="2"/>
    <col min="17" max="17" width="24.140625" style="2" customWidth="1"/>
    <col min="18" max="16384" width="7.42578125" style="2"/>
  </cols>
  <sheetData>
    <row r="1" spans="1:22" ht="46.5" customHeight="1" x14ac:dyDescent="0.25">
      <c r="A1" s="134" t="s">
        <v>19</v>
      </c>
      <c r="B1" s="134" t="s">
        <v>116</v>
      </c>
      <c r="C1" s="134" t="s">
        <v>117</v>
      </c>
      <c r="D1" s="60" t="s">
        <v>119</v>
      </c>
      <c r="E1" s="131" t="s">
        <v>118</v>
      </c>
      <c r="F1" s="101" t="s">
        <v>120</v>
      </c>
      <c r="I1" s="106" t="s">
        <v>121</v>
      </c>
    </row>
    <row r="2" spans="1:22" ht="18" customHeight="1" x14ac:dyDescent="0.25">
      <c r="A2" s="108" t="s">
        <v>122</v>
      </c>
      <c r="B2" s="109" t="s">
        <v>123</v>
      </c>
      <c r="C2" s="110">
        <v>154237</v>
      </c>
      <c r="D2" s="111">
        <f t="shared" ref="D2:D65" si="0">SUM(C2*1.06)</f>
        <v>163491.22</v>
      </c>
      <c r="E2" s="110">
        <f t="shared" ref="E2:E65" si="1">SUM(C2*0.94)</f>
        <v>144982.78</v>
      </c>
      <c r="F2" s="102" t="str">
        <f t="shared" ref="F2:F32" si="2">IF(COUNTIF(C$2:C$1297, C2)&gt;1, "Duplicate", "")</f>
        <v/>
      </c>
      <c r="G2" s="28" t="s">
        <v>124</v>
      </c>
      <c r="H2" s="28"/>
      <c r="I2" s="133" t="str" cm="1">
        <f t="array" ref="I2">_xlfn.TEXTJOIN(", ",TRUE,_xlfn._xlws.FILTER('5. Données salariales brutes'!$A$2:$A$1297,('5. Données salariales brutes'!$C$2:$C$1297 &gt;'5. Données salariales brutes'!E2)*('5. Données salariales brutes'!$C$2:$C$1297 &lt;'5. Données salariales brutes'!C2),"No matches"))</f>
        <v>AG-05, AO-CAI-03, AO-HPS-02, BI-05, CH-05, CO-04, CT-FIN-04 , CT-EAV-05 , DE-02, DS-4, EC-07, EN-SUR-04, MA-06, MT-07, NU-CHN-7, NU-CHN-8, NU-HOS-7, NU-HOS-8, PC-05, PH-03, SE-REM-1, SE-RES-3, SG-PAT-06, SG-PAT-07, SG-SRE-08, TI-08 Aviation, VM-4</v>
      </c>
      <c r="J2" s="28"/>
      <c r="K2" s="28"/>
      <c r="L2" s="28"/>
      <c r="M2" s="28"/>
      <c r="V2" s="2" t="s">
        <v>125</v>
      </c>
    </row>
    <row r="3" spans="1:22" ht="15" customHeight="1" x14ac:dyDescent="0.25">
      <c r="A3" s="108" t="s">
        <v>126</v>
      </c>
      <c r="B3" s="109" t="s">
        <v>123</v>
      </c>
      <c r="C3" s="110">
        <v>179553</v>
      </c>
      <c r="D3" s="111">
        <f t="shared" si="0"/>
        <v>190326.18000000002</v>
      </c>
      <c r="E3" s="110">
        <f t="shared" si="1"/>
        <v>168779.81999999998</v>
      </c>
      <c r="F3" s="102" t="str">
        <f t="shared" si="2"/>
        <v/>
      </c>
      <c r="G3" s="4"/>
      <c r="I3" s="132" t="str" cm="1">
        <f t="array" ref="I3">_xlfn.TEXTJOIN(", ", TRUE, _xlfn._xlws.FILTER('5. Données salariales brutes'!$A$2:$A$1297, ('5. Données salariales brutes'!$C$2:$C$1297 &lt; '5. Données salariales brutes'!D2) * ('5. Données salariales brutes'!$C$2:$C$1297 &gt;= '5. Données salariales brutes'!C2) * ('5. Données salariales brutes'!$A$2:$A$1297 &lt;&gt; '5. Données salariales brutes'!A2), "No matches"))</f>
        <v>AO-CAI-04, AO-HPS-03, AR-06, CT-EAV-06 , EC-08, EN-ENG-05, FB-8, FS-04, MA-07, PM-MCO-04, PS-5, SE-RES-4, SO-INS-02, SO-MAO-11, VM-5</v>
      </c>
      <c r="K3" s="19"/>
      <c r="L3" s="5"/>
      <c r="M3" s="5"/>
      <c r="V3" s="2" t="s">
        <v>127</v>
      </c>
    </row>
    <row r="4" spans="1:22" x14ac:dyDescent="0.25">
      <c r="A4" s="108" t="s">
        <v>128</v>
      </c>
      <c r="B4" s="109" t="s">
        <v>123</v>
      </c>
      <c r="C4" s="110">
        <v>199274</v>
      </c>
      <c r="D4" s="111">
        <f t="shared" si="0"/>
        <v>211230.44</v>
      </c>
      <c r="E4" s="110">
        <f t="shared" si="1"/>
        <v>187317.56</v>
      </c>
      <c r="F4" s="102" t="str">
        <f t="shared" si="2"/>
        <v/>
      </c>
      <c r="G4" s="4"/>
    </row>
    <row r="5" spans="1:22" x14ac:dyDescent="0.25">
      <c r="A5" s="108" t="s">
        <v>129</v>
      </c>
      <c r="B5" s="109" t="s">
        <v>123</v>
      </c>
      <c r="C5" s="110">
        <v>85423</v>
      </c>
      <c r="D5" s="111">
        <f t="shared" si="0"/>
        <v>90548.38</v>
      </c>
      <c r="E5" s="110">
        <f t="shared" si="1"/>
        <v>80297.62</v>
      </c>
      <c r="F5" s="102" t="str">
        <f t="shared" si="2"/>
        <v>Duplicate</v>
      </c>
      <c r="G5" s="105" t="s">
        <v>130</v>
      </c>
      <c r="H5" s="105"/>
      <c r="I5" s="28"/>
      <c r="J5" s="28"/>
      <c r="K5" s="28"/>
      <c r="L5" s="28"/>
      <c r="M5" s="28"/>
    </row>
    <row r="6" spans="1:22" x14ac:dyDescent="0.25">
      <c r="A6" s="108" t="s">
        <v>131</v>
      </c>
      <c r="B6" s="109" t="s">
        <v>123</v>
      </c>
      <c r="C6" s="110">
        <v>101162</v>
      </c>
      <c r="D6" s="111">
        <f t="shared" si="0"/>
        <v>107231.72</v>
      </c>
      <c r="E6" s="110">
        <f t="shared" si="1"/>
        <v>95092.28</v>
      </c>
      <c r="F6" s="102" t="str">
        <f t="shared" si="2"/>
        <v>Duplicate</v>
      </c>
      <c r="G6" s="4"/>
    </row>
    <row r="7" spans="1:22" x14ac:dyDescent="0.25">
      <c r="A7" s="108" t="s">
        <v>20</v>
      </c>
      <c r="B7" s="109" t="s">
        <v>123</v>
      </c>
      <c r="C7" s="110">
        <v>120292</v>
      </c>
      <c r="D7" s="111">
        <f t="shared" si="0"/>
        <v>127509.52</v>
      </c>
      <c r="E7" s="110">
        <f t="shared" si="1"/>
        <v>113074.48</v>
      </c>
      <c r="F7" s="102" t="str">
        <f t="shared" si="2"/>
        <v>Duplicate</v>
      </c>
      <c r="G7" s="4"/>
    </row>
    <row r="8" spans="1:22" x14ac:dyDescent="0.25">
      <c r="A8" s="108" t="s">
        <v>132</v>
      </c>
      <c r="B8" s="109" t="s">
        <v>123</v>
      </c>
      <c r="C8" s="110">
        <v>137710</v>
      </c>
      <c r="D8" s="111">
        <f t="shared" si="0"/>
        <v>145972.6</v>
      </c>
      <c r="E8" s="110">
        <f t="shared" si="1"/>
        <v>129447.4</v>
      </c>
      <c r="F8" s="102" t="str">
        <f t="shared" si="2"/>
        <v>Duplicate</v>
      </c>
      <c r="G8" s="4"/>
    </row>
    <row r="9" spans="1:22" x14ac:dyDescent="0.25">
      <c r="A9" s="108" t="s">
        <v>133</v>
      </c>
      <c r="B9" s="109" t="s">
        <v>123</v>
      </c>
      <c r="C9" s="110">
        <v>150293</v>
      </c>
      <c r="D9" s="111">
        <f t="shared" si="0"/>
        <v>159310.58000000002</v>
      </c>
      <c r="E9" s="110">
        <f t="shared" si="1"/>
        <v>141275.41999999998</v>
      </c>
      <c r="F9" s="102" t="str">
        <f t="shared" si="2"/>
        <v>Duplicate</v>
      </c>
      <c r="G9" s="4"/>
    </row>
    <row r="10" spans="1:22" x14ac:dyDescent="0.25">
      <c r="A10" s="108" t="s">
        <v>134</v>
      </c>
      <c r="B10" s="109" t="s">
        <v>135</v>
      </c>
      <c r="C10" s="110">
        <v>88615</v>
      </c>
      <c r="D10" s="111">
        <f t="shared" si="0"/>
        <v>93931.900000000009</v>
      </c>
      <c r="E10" s="110">
        <f t="shared" si="1"/>
        <v>83298.099999999991</v>
      </c>
      <c r="F10" s="102" t="str">
        <f t="shared" si="2"/>
        <v/>
      </c>
      <c r="G10" s="4" t="s">
        <v>136</v>
      </c>
    </row>
    <row r="11" spans="1:22" x14ac:dyDescent="0.25">
      <c r="A11" s="108" t="s">
        <v>137</v>
      </c>
      <c r="B11" s="109" t="s">
        <v>135</v>
      </c>
      <c r="C11" s="110">
        <v>100530</v>
      </c>
      <c r="D11" s="111">
        <f t="shared" si="0"/>
        <v>106561.8</v>
      </c>
      <c r="E11" s="110">
        <f t="shared" si="1"/>
        <v>94498.2</v>
      </c>
      <c r="F11" s="102" t="str">
        <f t="shared" si="2"/>
        <v/>
      </c>
      <c r="G11" s="4"/>
    </row>
    <row r="12" spans="1:22" x14ac:dyDescent="0.25">
      <c r="A12" s="108" t="s">
        <v>138</v>
      </c>
      <c r="B12" s="109" t="s">
        <v>135</v>
      </c>
      <c r="C12" s="110">
        <v>114167</v>
      </c>
      <c r="D12" s="111">
        <f t="shared" si="0"/>
        <v>121017.02</v>
      </c>
      <c r="E12" s="110">
        <f t="shared" si="1"/>
        <v>107316.98</v>
      </c>
      <c r="F12" s="102" t="str">
        <f t="shared" si="2"/>
        <v/>
      </c>
      <c r="G12" s="4"/>
    </row>
    <row r="13" spans="1:22" x14ac:dyDescent="0.25">
      <c r="A13" s="108" t="s">
        <v>139</v>
      </c>
      <c r="B13" s="109" t="s">
        <v>135</v>
      </c>
      <c r="C13" s="110">
        <v>128692</v>
      </c>
      <c r="D13" s="111">
        <f t="shared" si="0"/>
        <v>136413.52000000002</v>
      </c>
      <c r="E13" s="110">
        <f t="shared" si="1"/>
        <v>120970.48</v>
      </c>
      <c r="F13" s="102" t="str">
        <f t="shared" si="2"/>
        <v/>
      </c>
      <c r="G13" s="4"/>
    </row>
    <row r="14" spans="1:22" x14ac:dyDescent="0.25">
      <c r="A14" s="108" t="s">
        <v>140</v>
      </c>
      <c r="B14" s="109" t="s">
        <v>135</v>
      </c>
      <c r="C14" s="110">
        <v>132161</v>
      </c>
      <c r="D14" s="111">
        <f t="shared" si="0"/>
        <v>140090.66</v>
      </c>
      <c r="E14" s="110">
        <f t="shared" si="1"/>
        <v>124231.34</v>
      </c>
      <c r="F14" s="102" t="str">
        <f t="shared" si="2"/>
        <v/>
      </c>
      <c r="G14" s="4"/>
    </row>
    <row r="15" spans="1:22" x14ac:dyDescent="0.25">
      <c r="A15" s="108" t="s">
        <v>141</v>
      </c>
      <c r="B15" s="109" t="s">
        <v>135</v>
      </c>
      <c r="C15" s="110">
        <v>136536</v>
      </c>
      <c r="D15" s="111">
        <f t="shared" si="0"/>
        <v>144728.16</v>
      </c>
      <c r="E15" s="110">
        <f t="shared" si="1"/>
        <v>128343.84</v>
      </c>
      <c r="F15" s="102" t="str">
        <f t="shared" si="2"/>
        <v/>
      </c>
      <c r="G15" s="4"/>
    </row>
    <row r="16" spans="1:22" x14ac:dyDescent="0.25">
      <c r="A16" s="108" t="s">
        <v>142</v>
      </c>
      <c r="B16" s="109" t="s">
        <v>135</v>
      </c>
      <c r="C16" s="110">
        <v>141356</v>
      </c>
      <c r="D16" s="111">
        <f t="shared" si="0"/>
        <v>149837.36000000002</v>
      </c>
      <c r="E16" s="110">
        <f t="shared" si="1"/>
        <v>132874.63999999998</v>
      </c>
      <c r="F16" s="102" t="str">
        <f t="shared" si="2"/>
        <v/>
      </c>
      <c r="G16" s="4"/>
    </row>
    <row r="17" spans="1:7" s="12" customFormat="1" x14ac:dyDescent="0.25">
      <c r="A17" s="108" t="s">
        <v>143</v>
      </c>
      <c r="B17" s="109" t="s">
        <v>144</v>
      </c>
      <c r="C17" s="110">
        <v>125684</v>
      </c>
      <c r="D17" s="113">
        <f t="shared" si="0"/>
        <v>133225.04</v>
      </c>
      <c r="E17" s="110">
        <f t="shared" si="1"/>
        <v>118142.95999999999</v>
      </c>
      <c r="F17" s="102" t="str">
        <f t="shared" si="2"/>
        <v/>
      </c>
      <c r="G17" s="13" t="s">
        <v>145</v>
      </c>
    </row>
    <row r="18" spans="1:7" s="12" customFormat="1" x14ac:dyDescent="0.25">
      <c r="A18" s="108" t="s">
        <v>146</v>
      </c>
      <c r="B18" s="109" t="s">
        <v>144</v>
      </c>
      <c r="C18" s="110">
        <v>141787</v>
      </c>
      <c r="D18" s="113">
        <f t="shared" si="0"/>
        <v>150294.22</v>
      </c>
      <c r="E18" s="110">
        <f t="shared" si="1"/>
        <v>133279.78</v>
      </c>
      <c r="F18" s="102" t="str">
        <f t="shared" si="2"/>
        <v/>
      </c>
    </row>
    <row r="19" spans="1:7" s="12" customFormat="1" x14ac:dyDescent="0.25">
      <c r="A19" s="108" t="s">
        <v>147</v>
      </c>
      <c r="B19" s="109" t="s">
        <v>144</v>
      </c>
      <c r="C19" s="110">
        <v>151123</v>
      </c>
      <c r="D19" s="113">
        <f t="shared" si="0"/>
        <v>160190.38</v>
      </c>
      <c r="E19" s="110">
        <f t="shared" si="1"/>
        <v>142055.62</v>
      </c>
      <c r="F19" s="102" t="str">
        <f t="shared" si="2"/>
        <v/>
      </c>
    </row>
    <row r="20" spans="1:7" s="12" customFormat="1" x14ac:dyDescent="0.25">
      <c r="A20" s="108" t="s">
        <v>148</v>
      </c>
      <c r="B20" s="109" t="s">
        <v>144</v>
      </c>
      <c r="C20" s="110">
        <v>160308</v>
      </c>
      <c r="D20" s="113">
        <f t="shared" si="0"/>
        <v>169926.48</v>
      </c>
      <c r="E20" s="110">
        <f t="shared" si="1"/>
        <v>150689.51999999999</v>
      </c>
      <c r="F20" s="102" t="str">
        <f t="shared" si="2"/>
        <v/>
      </c>
    </row>
    <row r="21" spans="1:7" s="12" customFormat="1" x14ac:dyDescent="0.25">
      <c r="A21" s="108" t="s">
        <v>149</v>
      </c>
      <c r="B21" s="109" t="s">
        <v>144</v>
      </c>
      <c r="C21" s="110">
        <v>172529</v>
      </c>
      <c r="D21" s="113">
        <f t="shared" si="0"/>
        <v>182880.74000000002</v>
      </c>
      <c r="E21" s="110">
        <f t="shared" si="1"/>
        <v>162177.25999999998</v>
      </c>
      <c r="F21" s="102" t="str">
        <f t="shared" si="2"/>
        <v/>
      </c>
    </row>
    <row r="22" spans="1:7" x14ac:dyDescent="0.25">
      <c r="A22" s="108" t="s">
        <v>150</v>
      </c>
      <c r="B22" s="109" t="s">
        <v>144</v>
      </c>
      <c r="C22" s="110">
        <v>186445</v>
      </c>
      <c r="D22" s="113">
        <f t="shared" si="0"/>
        <v>197631.7</v>
      </c>
      <c r="E22" s="110">
        <f t="shared" si="1"/>
        <v>175258.3</v>
      </c>
      <c r="F22" s="102" t="str">
        <f t="shared" si="2"/>
        <v/>
      </c>
      <c r="G22" s="13" t="s">
        <v>151</v>
      </c>
    </row>
    <row r="23" spans="1:7" x14ac:dyDescent="0.25">
      <c r="A23" s="114" t="s">
        <v>152</v>
      </c>
      <c r="B23" s="115" t="s">
        <v>144</v>
      </c>
      <c r="C23" s="116">
        <v>144920</v>
      </c>
      <c r="D23" s="113">
        <f t="shared" si="0"/>
        <v>153615.20000000001</v>
      </c>
      <c r="E23" s="110">
        <f t="shared" si="1"/>
        <v>136224.79999999999</v>
      </c>
      <c r="F23" s="102" t="str">
        <f t="shared" si="2"/>
        <v/>
      </c>
      <c r="G23" s="13" t="s">
        <v>153</v>
      </c>
    </row>
    <row r="24" spans="1:7" x14ac:dyDescent="0.25">
      <c r="A24" s="114" t="s">
        <v>154</v>
      </c>
      <c r="B24" s="115" t="s">
        <v>144</v>
      </c>
      <c r="C24" s="116">
        <v>151790</v>
      </c>
      <c r="D24" s="113">
        <f t="shared" si="0"/>
        <v>160897.4</v>
      </c>
      <c r="E24" s="110">
        <f t="shared" si="1"/>
        <v>142682.6</v>
      </c>
      <c r="F24" s="102" t="str">
        <f t="shared" si="2"/>
        <v/>
      </c>
    </row>
    <row r="25" spans="1:7" x14ac:dyDescent="0.25">
      <c r="A25" s="114" t="s">
        <v>155</v>
      </c>
      <c r="B25" s="115" t="s">
        <v>144</v>
      </c>
      <c r="C25" s="116">
        <v>161771</v>
      </c>
      <c r="D25" s="113">
        <f t="shared" si="0"/>
        <v>171477.26</v>
      </c>
      <c r="E25" s="110">
        <f t="shared" si="1"/>
        <v>152064.74</v>
      </c>
      <c r="F25" s="102" t="str">
        <f t="shared" si="2"/>
        <v/>
      </c>
    </row>
    <row r="26" spans="1:7" x14ac:dyDescent="0.25">
      <c r="A26" s="108" t="s">
        <v>156</v>
      </c>
      <c r="B26" s="109" t="s">
        <v>157</v>
      </c>
      <c r="C26" s="110">
        <v>73133</v>
      </c>
      <c r="D26" s="111">
        <f t="shared" si="0"/>
        <v>77520.98000000001</v>
      </c>
      <c r="E26" s="110">
        <f t="shared" si="1"/>
        <v>68745.01999999999</v>
      </c>
      <c r="F26" s="102" t="str">
        <f t="shared" si="2"/>
        <v/>
      </c>
      <c r="G26" s="4" t="s">
        <v>158</v>
      </c>
    </row>
    <row r="27" spans="1:7" x14ac:dyDescent="0.25">
      <c r="A27" s="108" t="s">
        <v>159</v>
      </c>
      <c r="B27" s="109" t="s">
        <v>157</v>
      </c>
      <c r="C27" s="110">
        <v>93501</v>
      </c>
      <c r="D27" s="111">
        <f t="shared" si="0"/>
        <v>99111.060000000012</v>
      </c>
      <c r="E27" s="110">
        <f t="shared" si="1"/>
        <v>87890.939999999988</v>
      </c>
      <c r="F27" s="102" t="str">
        <f t="shared" si="2"/>
        <v/>
      </c>
      <c r="G27" s="4"/>
    </row>
    <row r="28" spans="1:7" x14ac:dyDescent="0.25">
      <c r="A28" s="108" t="s">
        <v>160</v>
      </c>
      <c r="B28" s="109" t="s">
        <v>157</v>
      </c>
      <c r="C28" s="110">
        <v>111668</v>
      </c>
      <c r="D28" s="111">
        <f t="shared" si="0"/>
        <v>118368.08</v>
      </c>
      <c r="E28" s="110">
        <f t="shared" si="1"/>
        <v>104967.92</v>
      </c>
      <c r="F28" s="102" t="str">
        <f t="shared" si="2"/>
        <v/>
      </c>
      <c r="G28" s="4"/>
    </row>
    <row r="29" spans="1:7" x14ac:dyDescent="0.25">
      <c r="A29" s="108" t="s">
        <v>161</v>
      </c>
      <c r="B29" s="109" t="s">
        <v>157</v>
      </c>
      <c r="C29" s="110">
        <v>126214</v>
      </c>
      <c r="D29" s="111">
        <f t="shared" si="0"/>
        <v>133786.84</v>
      </c>
      <c r="E29" s="110">
        <f t="shared" si="1"/>
        <v>118641.15999999999</v>
      </c>
      <c r="F29" s="102" t="str">
        <f t="shared" si="2"/>
        <v/>
      </c>
      <c r="G29" s="4"/>
    </row>
    <row r="30" spans="1:7" x14ac:dyDescent="0.25">
      <c r="A30" s="108" t="s">
        <v>162</v>
      </c>
      <c r="B30" s="109" t="s">
        <v>157</v>
      </c>
      <c r="C30" s="110">
        <v>141808</v>
      </c>
      <c r="D30" s="111">
        <f t="shared" si="0"/>
        <v>150316.48000000001</v>
      </c>
      <c r="E30" s="110">
        <f t="shared" si="1"/>
        <v>133299.51999999999</v>
      </c>
      <c r="F30" s="102" t="str">
        <f t="shared" si="2"/>
        <v/>
      </c>
      <c r="G30" s="4"/>
    </row>
    <row r="31" spans="1:7" x14ac:dyDescent="0.25">
      <c r="A31" s="108" t="s">
        <v>163</v>
      </c>
      <c r="B31" s="109" t="s">
        <v>157</v>
      </c>
      <c r="C31" s="110">
        <v>156341</v>
      </c>
      <c r="D31" s="111">
        <f t="shared" si="0"/>
        <v>165721.46000000002</v>
      </c>
      <c r="E31" s="110">
        <f t="shared" si="1"/>
        <v>146960.53999999998</v>
      </c>
      <c r="F31" s="102" t="str">
        <f t="shared" si="2"/>
        <v/>
      </c>
      <c r="G31" s="4"/>
    </row>
    <row r="32" spans="1:7" x14ac:dyDescent="0.25">
      <c r="A32" s="108" t="s">
        <v>164</v>
      </c>
      <c r="B32" s="109" t="s">
        <v>157</v>
      </c>
      <c r="C32" s="110">
        <v>176475</v>
      </c>
      <c r="D32" s="111">
        <f t="shared" si="0"/>
        <v>187063.5</v>
      </c>
      <c r="E32" s="110">
        <f t="shared" si="1"/>
        <v>165886.5</v>
      </c>
      <c r="F32" s="102" t="str">
        <f t="shared" si="2"/>
        <v/>
      </c>
      <c r="G32" s="4"/>
    </row>
    <row r="33" spans="1:13" x14ac:dyDescent="0.25">
      <c r="A33" s="108" t="s">
        <v>165</v>
      </c>
      <c r="B33" s="109" t="s">
        <v>166</v>
      </c>
      <c r="C33" s="112">
        <v>69106</v>
      </c>
      <c r="D33" s="111">
        <f t="shared" si="0"/>
        <v>73252.36</v>
      </c>
      <c r="E33" s="110">
        <f t="shared" si="1"/>
        <v>64959.64</v>
      </c>
      <c r="F33" s="102" t="str">
        <f>IF( COUNTIF(C$2:C$1297,#REF!)&gt;1, "Duplicate", "")</f>
        <v/>
      </c>
      <c r="G33" s="4" t="s">
        <v>167</v>
      </c>
    </row>
    <row r="34" spans="1:13" x14ac:dyDescent="0.25">
      <c r="A34" s="108" t="s">
        <v>168</v>
      </c>
      <c r="B34" s="109" t="s">
        <v>166</v>
      </c>
      <c r="C34" s="112">
        <v>74180</v>
      </c>
      <c r="D34" s="111">
        <f t="shared" si="0"/>
        <v>78630.8</v>
      </c>
      <c r="E34" s="110">
        <f t="shared" si="1"/>
        <v>69729.2</v>
      </c>
      <c r="F34" s="102" t="str">
        <f>IF( COUNTIF(C$2:C$1297,#REF!)&gt;1, "Duplicate", "")</f>
        <v/>
      </c>
    </row>
    <row r="35" spans="1:13" x14ac:dyDescent="0.25">
      <c r="A35" s="108" t="s">
        <v>169</v>
      </c>
      <c r="B35" s="109" t="s">
        <v>166</v>
      </c>
      <c r="C35" s="112">
        <v>79511</v>
      </c>
      <c r="D35" s="111">
        <f t="shared" si="0"/>
        <v>84281.66</v>
      </c>
      <c r="E35" s="110">
        <f t="shared" si="1"/>
        <v>74740.34</v>
      </c>
      <c r="F35" s="102" t="str">
        <f>IF( COUNTIF(C$2:C$1297,#REF!)&gt;1, "Duplicate", "")</f>
        <v/>
      </c>
    </row>
    <row r="36" spans="1:13" x14ac:dyDescent="0.25">
      <c r="A36" s="108" t="s">
        <v>170</v>
      </c>
      <c r="B36" s="109" t="s">
        <v>166</v>
      </c>
      <c r="C36" s="112">
        <v>87108</v>
      </c>
      <c r="D36" s="111">
        <f t="shared" si="0"/>
        <v>92334.48000000001</v>
      </c>
      <c r="E36" s="110">
        <f t="shared" si="1"/>
        <v>81881.51999999999</v>
      </c>
      <c r="F36" s="102" t="str">
        <f>IF( COUNTIF(C$2:C$1297,#REF!)&gt;1, "Duplicate", "")</f>
        <v/>
      </c>
    </row>
    <row r="37" spans="1:13" x14ac:dyDescent="0.25">
      <c r="A37" s="108" t="s">
        <v>171</v>
      </c>
      <c r="B37" s="109" t="s">
        <v>166</v>
      </c>
      <c r="C37" s="112">
        <v>104044</v>
      </c>
      <c r="D37" s="111">
        <f t="shared" si="0"/>
        <v>110286.64</v>
      </c>
      <c r="E37" s="110">
        <f t="shared" si="1"/>
        <v>97801.36</v>
      </c>
      <c r="F37" s="102" t="str">
        <f>IF( COUNTIF(C$2:C$1297,#REF!)&gt;1, "Duplicate", "")</f>
        <v/>
      </c>
    </row>
    <row r="38" spans="1:13" x14ac:dyDescent="0.25">
      <c r="A38" s="108" t="s">
        <v>172</v>
      </c>
      <c r="B38" s="109" t="s">
        <v>166</v>
      </c>
      <c r="C38" s="112">
        <v>115642</v>
      </c>
      <c r="D38" s="111">
        <f t="shared" si="0"/>
        <v>122580.52</v>
      </c>
      <c r="E38" s="110">
        <f t="shared" si="1"/>
        <v>108703.48</v>
      </c>
      <c r="F38" s="102" t="str">
        <f>IF( COUNTIF(C$2:C$1297,#REF!)&gt;1, "Duplicate", "")</f>
        <v/>
      </c>
    </row>
    <row r="39" spans="1:13" x14ac:dyDescent="0.25">
      <c r="A39" s="108" t="s">
        <v>173</v>
      </c>
      <c r="B39" s="109" t="s">
        <v>166</v>
      </c>
      <c r="C39" s="112">
        <v>129017</v>
      </c>
      <c r="D39" s="111">
        <f t="shared" si="0"/>
        <v>136758.02000000002</v>
      </c>
      <c r="E39" s="110">
        <f t="shared" si="1"/>
        <v>121275.98</v>
      </c>
      <c r="F39" s="102" t="str">
        <f>IF( COUNTIF(C$2:C$1297,#REF!)&gt;1, "Duplicate", "")</f>
        <v/>
      </c>
    </row>
    <row r="40" spans="1:13" s="12" customFormat="1" x14ac:dyDescent="0.25">
      <c r="A40" s="108" t="s">
        <v>174</v>
      </c>
      <c r="B40" s="109" t="s">
        <v>166</v>
      </c>
      <c r="C40" s="112">
        <v>137135</v>
      </c>
      <c r="D40" s="111">
        <f t="shared" si="0"/>
        <v>145363.1</v>
      </c>
      <c r="E40" s="110">
        <f t="shared" si="1"/>
        <v>128906.9</v>
      </c>
      <c r="F40" s="102" t="str">
        <f>IF( COUNTIF(C$2:C$1297,#REF!)&gt;1, "Duplicate", "")</f>
        <v/>
      </c>
    </row>
    <row r="41" spans="1:13" s="12" customFormat="1" x14ac:dyDescent="0.25">
      <c r="A41" s="108" t="s">
        <v>175</v>
      </c>
      <c r="B41" s="109" t="s">
        <v>123</v>
      </c>
      <c r="C41" s="110">
        <v>85423</v>
      </c>
      <c r="D41" s="111">
        <f t="shared" si="0"/>
        <v>90548.38</v>
      </c>
      <c r="E41" s="110">
        <f t="shared" si="1"/>
        <v>80297.62</v>
      </c>
      <c r="F41" s="102" t="str">
        <f t="shared" ref="F41:F62" si="3">IF(COUNTIF(C$2:C$1297, C41)&gt;1, "Duplicate", "")</f>
        <v>Duplicate</v>
      </c>
      <c r="G41" s="13" t="s">
        <v>176</v>
      </c>
    </row>
    <row r="42" spans="1:13" s="12" customFormat="1" x14ac:dyDescent="0.25">
      <c r="A42" s="108" t="s">
        <v>177</v>
      </c>
      <c r="B42" s="109" t="s">
        <v>123</v>
      </c>
      <c r="C42" s="110">
        <v>101162</v>
      </c>
      <c r="D42" s="113">
        <f t="shared" si="0"/>
        <v>107231.72</v>
      </c>
      <c r="E42" s="110">
        <f t="shared" si="1"/>
        <v>95092.28</v>
      </c>
      <c r="F42" s="102" t="str">
        <f t="shared" si="3"/>
        <v>Duplicate</v>
      </c>
    </row>
    <row r="43" spans="1:13" s="12" customFormat="1" x14ac:dyDescent="0.25">
      <c r="A43" s="108" t="s">
        <v>178</v>
      </c>
      <c r="B43" s="109" t="s">
        <v>123</v>
      </c>
      <c r="C43" s="110">
        <v>120292</v>
      </c>
      <c r="D43" s="113">
        <f t="shared" si="0"/>
        <v>127509.52</v>
      </c>
      <c r="E43" s="110">
        <f t="shared" si="1"/>
        <v>113074.48</v>
      </c>
      <c r="F43" s="102" t="str">
        <f t="shared" si="3"/>
        <v>Duplicate</v>
      </c>
    </row>
    <row r="44" spans="1:13" s="12" customFormat="1" x14ac:dyDescent="0.25">
      <c r="A44" s="108" t="s">
        <v>179</v>
      </c>
      <c r="B44" s="109" t="s">
        <v>123</v>
      </c>
      <c r="C44" s="110">
        <v>137710</v>
      </c>
      <c r="D44" s="113">
        <f t="shared" si="0"/>
        <v>145972.6</v>
      </c>
      <c r="E44" s="110">
        <f t="shared" si="1"/>
        <v>129447.4</v>
      </c>
      <c r="F44" s="102" t="str">
        <f t="shared" si="3"/>
        <v>Duplicate</v>
      </c>
    </row>
    <row r="45" spans="1:13" s="12" customFormat="1" x14ac:dyDescent="0.25">
      <c r="A45" s="108" t="s">
        <v>180</v>
      </c>
      <c r="B45" s="109" t="s">
        <v>123</v>
      </c>
      <c r="C45" s="110">
        <v>150293</v>
      </c>
      <c r="D45" s="113">
        <f t="shared" si="0"/>
        <v>159310.58000000002</v>
      </c>
      <c r="E45" s="110">
        <f t="shared" si="1"/>
        <v>141275.41999999998</v>
      </c>
      <c r="F45" s="102" t="str">
        <f t="shared" si="3"/>
        <v>Duplicate</v>
      </c>
    </row>
    <row r="46" spans="1:13" s="12" customFormat="1" x14ac:dyDescent="0.25">
      <c r="A46" s="108" t="s">
        <v>181</v>
      </c>
      <c r="B46" s="109" t="s">
        <v>123</v>
      </c>
      <c r="C46" s="110">
        <v>85423</v>
      </c>
      <c r="D46" s="113">
        <f t="shared" si="0"/>
        <v>90548.38</v>
      </c>
      <c r="E46" s="110">
        <f t="shared" si="1"/>
        <v>80297.62</v>
      </c>
      <c r="F46" s="102" t="str">
        <f t="shared" si="3"/>
        <v>Duplicate</v>
      </c>
      <c r="G46" s="13" t="s">
        <v>182</v>
      </c>
    </row>
    <row r="47" spans="1:13" s="12" customFormat="1" x14ac:dyDescent="0.25">
      <c r="A47" s="108" t="s">
        <v>183</v>
      </c>
      <c r="B47" s="109" t="s">
        <v>123</v>
      </c>
      <c r="C47" s="110">
        <v>101162</v>
      </c>
      <c r="D47" s="113">
        <f t="shared" si="0"/>
        <v>107231.72</v>
      </c>
      <c r="E47" s="110">
        <f t="shared" si="1"/>
        <v>95092.28</v>
      </c>
      <c r="F47" s="102" t="str">
        <f t="shared" si="3"/>
        <v>Duplicate</v>
      </c>
      <c r="G47" s="53"/>
      <c r="H47" s="53"/>
      <c r="I47" s="53"/>
      <c r="J47" s="53"/>
      <c r="K47" s="53"/>
      <c r="L47" s="53"/>
      <c r="M47" s="53"/>
    </row>
    <row r="48" spans="1:13" s="12" customFormat="1" x14ac:dyDescent="0.25">
      <c r="A48" s="108" t="s">
        <v>184</v>
      </c>
      <c r="B48" s="109" t="s">
        <v>123</v>
      </c>
      <c r="C48" s="110">
        <v>120292</v>
      </c>
      <c r="D48" s="113">
        <f t="shared" si="0"/>
        <v>127509.52</v>
      </c>
      <c r="E48" s="110">
        <f t="shared" si="1"/>
        <v>113074.48</v>
      </c>
      <c r="F48" s="102" t="str">
        <f t="shared" si="3"/>
        <v>Duplicate</v>
      </c>
    </row>
    <row r="49" spans="1:13" s="12" customFormat="1" x14ac:dyDescent="0.25">
      <c r="A49" s="108" t="s">
        <v>185</v>
      </c>
      <c r="B49" s="109" t="s">
        <v>123</v>
      </c>
      <c r="C49" s="110">
        <v>137710</v>
      </c>
      <c r="D49" s="113">
        <f t="shared" si="0"/>
        <v>145972.6</v>
      </c>
      <c r="E49" s="110">
        <f t="shared" si="1"/>
        <v>129447.4</v>
      </c>
      <c r="F49" s="102" t="str">
        <f t="shared" si="3"/>
        <v>Duplicate</v>
      </c>
    </row>
    <row r="50" spans="1:13" s="12" customFormat="1" x14ac:dyDescent="0.25">
      <c r="A50" s="108" t="s">
        <v>186</v>
      </c>
      <c r="B50" s="109" t="s">
        <v>123</v>
      </c>
      <c r="C50" s="110">
        <v>150293</v>
      </c>
      <c r="D50" s="113">
        <f t="shared" si="0"/>
        <v>159310.58000000002</v>
      </c>
      <c r="E50" s="110">
        <f t="shared" si="1"/>
        <v>141275.41999999998</v>
      </c>
      <c r="F50" s="102" t="str">
        <f t="shared" si="3"/>
        <v>Duplicate</v>
      </c>
    </row>
    <row r="51" spans="1:13" s="12" customFormat="1" x14ac:dyDescent="0.25">
      <c r="A51" s="108" t="s">
        <v>187</v>
      </c>
      <c r="B51" s="109" t="s">
        <v>166</v>
      </c>
      <c r="C51" s="110">
        <v>41399</v>
      </c>
      <c r="D51" s="113">
        <f t="shared" si="0"/>
        <v>43882.94</v>
      </c>
      <c r="E51" s="110">
        <f t="shared" si="1"/>
        <v>38915.06</v>
      </c>
      <c r="F51" s="102" t="str">
        <f t="shared" si="3"/>
        <v/>
      </c>
      <c r="G51" s="13" t="s">
        <v>188</v>
      </c>
    </row>
    <row r="52" spans="1:13" s="12" customFormat="1" x14ac:dyDescent="0.25">
      <c r="A52" s="108" t="s">
        <v>189</v>
      </c>
      <c r="B52" s="109" t="s">
        <v>166</v>
      </c>
      <c r="C52" s="110">
        <v>45801</v>
      </c>
      <c r="D52" s="113">
        <f t="shared" si="0"/>
        <v>48549.060000000005</v>
      </c>
      <c r="E52" s="110">
        <f t="shared" si="1"/>
        <v>43052.939999999995</v>
      </c>
      <c r="F52" s="102" t="str">
        <f t="shared" si="3"/>
        <v/>
      </c>
    </row>
    <row r="53" spans="1:13" s="12" customFormat="1" x14ac:dyDescent="0.25">
      <c r="A53" s="108" t="s">
        <v>190</v>
      </c>
      <c r="B53" s="109" t="s">
        <v>166</v>
      </c>
      <c r="C53" s="110">
        <v>50511</v>
      </c>
      <c r="D53" s="113">
        <f t="shared" si="0"/>
        <v>53541.66</v>
      </c>
      <c r="E53" s="110">
        <f t="shared" si="1"/>
        <v>47480.34</v>
      </c>
      <c r="F53" s="102" t="str">
        <f t="shared" si="3"/>
        <v/>
      </c>
    </row>
    <row r="54" spans="1:13" s="12" customFormat="1" x14ac:dyDescent="0.25">
      <c r="A54" s="108" t="s">
        <v>191</v>
      </c>
      <c r="B54" s="109" t="s">
        <v>166</v>
      </c>
      <c r="C54" s="110">
        <v>56093</v>
      </c>
      <c r="D54" s="113">
        <f t="shared" si="0"/>
        <v>59458.58</v>
      </c>
      <c r="E54" s="110">
        <f t="shared" si="1"/>
        <v>52727.42</v>
      </c>
      <c r="F54" s="102" t="str">
        <f t="shared" si="3"/>
        <v/>
      </c>
    </row>
    <row r="55" spans="1:13" s="12" customFormat="1" x14ac:dyDescent="0.25">
      <c r="A55" s="108" t="s">
        <v>192</v>
      </c>
      <c r="B55" s="109" t="s">
        <v>166</v>
      </c>
      <c r="C55" s="110">
        <v>60388</v>
      </c>
      <c r="D55" s="113">
        <f t="shared" si="0"/>
        <v>64011.280000000006</v>
      </c>
      <c r="E55" s="110">
        <f t="shared" si="1"/>
        <v>56764.719999999994</v>
      </c>
      <c r="F55" s="102" t="str">
        <f t="shared" si="3"/>
        <v/>
      </c>
    </row>
    <row r="56" spans="1:13" s="12" customFormat="1" x14ac:dyDescent="0.25">
      <c r="A56" s="114" t="s">
        <v>193</v>
      </c>
      <c r="B56" s="109" t="s">
        <v>166</v>
      </c>
      <c r="C56" s="116">
        <v>69485</v>
      </c>
      <c r="D56" s="113">
        <f t="shared" si="0"/>
        <v>73654.100000000006</v>
      </c>
      <c r="E56" s="110">
        <f t="shared" si="1"/>
        <v>65315.899999999994</v>
      </c>
      <c r="F56" s="102" t="str">
        <f t="shared" si="3"/>
        <v/>
      </c>
    </row>
    <row r="57" spans="1:13" s="12" customFormat="1" x14ac:dyDescent="0.25">
      <c r="A57" s="114" t="s">
        <v>194</v>
      </c>
      <c r="B57" s="109" t="s">
        <v>166</v>
      </c>
      <c r="C57" s="116">
        <v>76137</v>
      </c>
      <c r="D57" s="113">
        <f t="shared" si="0"/>
        <v>80705.22</v>
      </c>
      <c r="E57" s="110">
        <f t="shared" si="1"/>
        <v>71568.78</v>
      </c>
      <c r="F57" s="102" t="str">
        <f t="shared" si="3"/>
        <v/>
      </c>
    </row>
    <row r="58" spans="1:13" s="12" customFormat="1" x14ac:dyDescent="0.25">
      <c r="A58" s="108" t="s">
        <v>195</v>
      </c>
      <c r="B58" s="109" t="s">
        <v>196</v>
      </c>
      <c r="C58" s="110">
        <v>75613</v>
      </c>
      <c r="D58" s="113">
        <f t="shared" si="0"/>
        <v>80149.78</v>
      </c>
      <c r="E58" s="110">
        <f t="shared" si="1"/>
        <v>71076.22</v>
      </c>
      <c r="F58" s="102" t="str">
        <f t="shared" si="3"/>
        <v/>
      </c>
      <c r="G58" s="13" t="s">
        <v>197</v>
      </c>
    </row>
    <row r="59" spans="1:13" s="12" customFormat="1" x14ac:dyDescent="0.25">
      <c r="A59" s="108" t="s">
        <v>198</v>
      </c>
      <c r="B59" s="109" t="s">
        <v>196</v>
      </c>
      <c r="C59" s="110">
        <v>91493</v>
      </c>
      <c r="D59" s="113">
        <f t="shared" si="0"/>
        <v>96982.58</v>
      </c>
      <c r="E59" s="110">
        <f t="shared" si="1"/>
        <v>86003.42</v>
      </c>
      <c r="F59" s="102" t="str">
        <f t="shared" si="3"/>
        <v/>
      </c>
      <c r="G59" s="53"/>
      <c r="H59" s="53"/>
      <c r="I59" s="53"/>
      <c r="J59" s="53"/>
      <c r="K59" s="53"/>
      <c r="L59" s="53"/>
      <c r="M59" s="53"/>
    </row>
    <row r="60" spans="1:13" s="12" customFormat="1" x14ac:dyDescent="0.25">
      <c r="A60" s="108" t="s">
        <v>199</v>
      </c>
      <c r="B60" s="109" t="s">
        <v>196</v>
      </c>
      <c r="C60" s="110">
        <v>128102</v>
      </c>
      <c r="D60" s="113">
        <f t="shared" si="0"/>
        <v>135788.12</v>
      </c>
      <c r="E60" s="110">
        <f t="shared" si="1"/>
        <v>120415.87999999999</v>
      </c>
      <c r="F60" s="102" t="str">
        <f t="shared" si="3"/>
        <v/>
      </c>
    </row>
    <row r="61" spans="1:13" s="12" customFormat="1" x14ac:dyDescent="0.25">
      <c r="A61" s="108" t="s">
        <v>200</v>
      </c>
      <c r="B61" s="109" t="s">
        <v>196</v>
      </c>
      <c r="C61" s="110">
        <v>141340</v>
      </c>
      <c r="D61" s="113">
        <f t="shared" si="0"/>
        <v>149820.4</v>
      </c>
      <c r="E61" s="110">
        <f t="shared" si="1"/>
        <v>132859.6</v>
      </c>
      <c r="F61" s="102" t="str">
        <f t="shared" si="3"/>
        <v/>
      </c>
    </row>
    <row r="62" spans="1:13" s="12" customFormat="1" x14ac:dyDescent="0.25">
      <c r="A62" s="108" t="s">
        <v>201</v>
      </c>
      <c r="B62" s="109" t="s">
        <v>196</v>
      </c>
      <c r="C62" s="110">
        <v>152845</v>
      </c>
      <c r="D62" s="113">
        <f t="shared" si="0"/>
        <v>162015.70000000001</v>
      </c>
      <c r="E62" s="110">
        <f t="shared" si="1"/>
        <v>143674.29999999999</v>
      </c>
      <c r="F62" s="102" t="str">
        <f t="shared" si="3"/>
        <v/>
      </c>
    </row>
    <row r="63" spans="1:13" s="12" customFormat="1" x14ac:dyDescent="0.25">
      <c r="A63" s="108" t="s">
        <v>202</v>
      </c>
      <c r="B63" s="109" t="s">
        <v>203</v>
      </c>
      <c r="C63" s="112">
        <v>46342</v>
      </c>
      <c r="D63" s="113">
        <f t="shared" si="0"/>
        <v>49122.520000000004</v>
      </c>
      <c r="E63" s="110">
        <f t="shared" si="1"/>
        <v>43561.479999999996</v>
      </c>
      <c r="F63" s="102" t="str">
        <f>IF( COUNTIF(C$2:C$1297,#REF!)&gt;1, "Duplicate", "")</f>
        <v/>
      </c>
      <c r="G63" s="13" t="s">
        <v>204</v>
      </c>
    </row>
    <row r="64" spans="1:13" s="12" customFormat="1" x14ac:dyDescent="0.25">
      <c r="A64" s="108" t="s">
        <v>205</v>
      </c>
      <c r="B64" s="109" t="s">
        <v>203</v>
      </c>
      <c r="C64" s="112">
        <v>48654</v>
      </c>
      <c r="D64" s="113">
        <f t="shared" si="0"/>
        <v>51573.240000000005</v>
      </c>
      <c r="E64" s="110">
        <f t="shared" si="1"/>
        <v>45734.759999999995</v>
      </c>
      <c r="F64" s="102" t="str">
        <f>IF( COUNTIF(C$2:C$1297,#REF!)&gt;1, "Duplicate", "")</f>
        <v/>
      </c>
      <c r="G64" s="53"/>
      <c r="H64" s="53"/>
      <c r="I64" s="53"/>
      <c r="J64" s="53"/>
    </row>
    <row r="65" spans="1:7" s="12" customFormat="1" x14ac:dyDescent="0.25">
      <c r="A65" s="108" t="s">
        <v>206</v>
      </c>
      <c r="B65" s="109" t="s">
        <v>203</v>
      </c>
      <c r="C65" s="112">
        <v>55707</v>
      </c>
      <c r="D65" s="113">
        <f t="shared" si="0"/>
        <v>59049.420000000006</v>
      </c>
      <c r="E65" s="110">
        <f t="shared" si="1"/>
        <v>52364.579999999994</v>
      </c>
      <c r="F65" s="102" t="str">
        <f>IF( COUNTIF(C$2:C$1297,#REF!)&gt;1, "Duplicate", "")</f>
        <v/>
      </c>
    </row>
    <row r="66" spans="1:7" s="12" customFormat="1" x14ac:dyDescent="0.25">
      <c r="A66" s="108" t="s">
        <v>207</v>
      </c>
      <c r="B66" s="109" t="s">
        <v>203</v>
      </c>
      <c r="C66" s="112">
        <v>61761</v>
      </c>
      <c r="D66" s="113">
        <f t="shared" ref="D66:D129" si="4">SUM(C66*1.06)</f>
        <v>65466.66</v>
      </c>
      <c r="E66" s="110">
        <f t="shared" ref="E66:E129" si="5">SUM(C66*0.94)</f>
        <v>58055.34</v>
      </c>
      <c r="F66" s="102" t="str">
        <f>IF( COUNTIF(C$2:C$1297,#REF!)&gt;1, "Duplicate", "")</f>
        <v/>
      </c>
    </row>
    <row r="67" spans="1:7" s="12" customFormat="1" x14ac:dyDescent="0.25">
      <c r="A67" s="108" t="s">
        <v>208</v>
      </c>
      <c r="B67" s="109" t="s">
        <v>203</v>
      </c>
      <c r="C67" s="112">
        <v>67699</v>
      </c>
      <c r="D67" s="113">
        <f t="shared" si="4"/>
        <v>71760.94</v>
      </c>
      <c r="E67" s="110">
        <f t="shared" si="5"/>
        <v>63637.06</v>
      </c>
      <c r="F67" s="102" t="str">
        <f>IF( COUNTIF(C$2:C$1297,#REF!)&gt;1, "Duplicate", "")</f>
        <v/>
      </c>
    </row>
    <row r="68" spans="1:7" s="12" customFormat="1" x14ac:dyDescent="0.25">
      <c r="A68" s="108" t="s">
        <v>209</v>
      </c>
      <c r="B68" s="109" t="s">
        <v>203</v>
      </c>
      <c r="C68" s="112">
        <v>76779</v>
      </c>
      <c r="D68" s="113">
        <f t="shared" si="4"/>
        <v>81385.740000000005</v>
      </c>
      <c r="E68" s="110">
        <f t="shared" si="5"/>
        <v>72172.259999999995</v>
      </c>
      <c r="F68" s="102" t="str">
        <f>IF( COUNTIF(C$2:C$1297,#REF!)&gt;1, "Duplicate", "")</f>
        <v/>
      </c>
    </row>
    <row r="69" spans="1:7" x14ac:dyDescent="0.25">
      <c r="A69" s="108" t="s">
        <v>210</v>
      </c>
      <c r="B69" s="109" t="s">
        <v>203</v>
      </c>
      <c r="C69" s="112">
        <v>85533</v>
      </c>
      <c r="D69" s="113">
        <f t="shared" si="4"/>
        <v>90664.98000000001</v>
      </c>
      <c r="E69" s="110">
        <f t="shared" si="5"/>
        <v>80401.01999999999</v>
      </c>
      <c r="F69" s="102" t="str">
        <f>IF( COUNTIF(C$2:C$1297,#REF!)&gt;1, "Duplicate", "")</f>
        <v/>
      </c>
    </row>
    <row r="70" spans="1:7" x14ac:dyDescent="0.25">
      <c r="A70" s="108" t="s">
        <v>211</v>
      </c>
      <c r="B70" s="115" t="s">
        <v>212</v>
      </c>
      <c r="C70" s="112">
        <v>93965</v>
      </c>
      <c r="D70" s="113">
        <f t="shared" si="4"/>
        <v>99602.900000000009</v>
      </c>
      <c r="E70" s="110">
        <f t="shared" si="5"/>
        <v>88327.099999999991</v>
      </c>
      <c r="F70" s="102" t="str">
        <f>IF( COUNTIF(C$2:C$1297,#REF!)&gt;1, "Duplicate", "")</f>
        <v/>
      </c>
      <c r="G70" s="7" t="s">
        <v>213</v>
      </c>
    </row>
    <row r="71" spans="1:7" x14ac:dyDescent="0.25">
      <c r="A71" s="108" t="s">
        <v>214</v>
      </c>
      <c r="B71" s="115" t="s">
        <v>212</v>
      </c>
      <c r="C71" s="112">
        <v>110607</v>
      </c>
      <c r="D71" s="113">
        <f t="shared" si="4"/>
        <v>117243.42000000001</v>
      </c>
      <c r="E71" s="110">
        <f t="shared" si="5"/>
        <v>103970.57999999999</v>
      </c>
      <c r="F71" s="102" t="str">
        <f>IF( COUNTIF(C$2:C$1297,#REF!)&gt;1, "Duplicate", "")</f>
        <v/>
      </c>
    </row>
    <row r="72" spans="1:7" x14ac:dyDescent="0.25">
      <c r="A72" s="108" t="s">
        <v>215</v>
      </c>
      <c r="B72" s="115" t="s">
        <v>212</v>
      </c>
      <c r="C72" s="112">
        <v>134326</v>
      </c>
      <c r="D72" s="113">
        <f t="shared" si="4"/>
        <v>142385.56</v>
      </c>
      <c r="E72" s="110">
        <f t="shared" si="5"/>
        <v>126266.43999999999</v>
      </c>
      <c r="F72" s="102" t="str">
        <f>IF( COUNTIF(C$2:C$1297,#REF!)&gt;1, "Duplicate", "")</f>
        <v/>
      </c>
    </row>
    <row r="73" spans="1:7" x14ac:dyDescent="0.25">
      <c r="A73" s="108" t="s">
        <v>216</v>
      </c>
      <c r="B73" s="115" t="s">
        <v>212</v>
      </c>
      <c r="C73" s="112">
        <v>151719</v>
      </c>
      <c r="D73" s="113">
        <f t="shared" si="4"/>
        <v>160822.14000000001</v>
      </c>
      <c r="E73" s="110">
        <f t="shared" si="5"/>
        <v>142615.85999999999</v>
      </c>
      <c r="F73" s="102" t="str">
        <f>IF( COUNTIF(C$2:C$1297,#REF!)&gt;1, "Duplicate", "")</f>
        <v/>
      </c>
    </row>
    <row r="74" spans="1:7" x14ac:dyDescent="0.25">
      <c r="A74" s="108" t="s">
        <v>217</v>
      </c>
      <c r="B74" s="115" t="s">
        <v>218</v>
      </c>
      <c r="C74" s="112">
        <v>92670</v>
      </c>
      <c r="D74" s="113">
        <f t="shared" si="4"/>
        <v>98230.200000000012</v>
      </c>
      <c r="E74" s="110">
        <f t="shared" si="5"/>
        <v>87109.799999999988</v>
      </c>
      <c r="F74" s="102" t="str">
        <f>IF( COUNTIF(C$2:C$1297,#REF!)&gt;1, "Duplicate", "")</f>
        <v/>
      </c>
      <c r="G74" s="13" t="s">
        <v>219</v>
      </c>
    </row>
    <row r="75" spans="1:7" x14ac:dyDescent="0.25">
      <c r="A75" s="108" t="s">
        <v>220</v>
      </c>
      <c r="B75" s="115" t="s">
        <v>218</v>
      </c>
      <c r="C75" s="112">
        <v>106736</v>
      </c>
      <c r="D75" s="113">
        <f t="shared" si="4"/>
        <v>113140.16</v>
      </c>
      <c r="E75" s="110">
        <f t="shared" si="5"/>
        <v>100331.84</v>
      </c>
      <c r="F75" s="102" t="str">
        <f>IF( COUNTIF(C$2:C$1297,#REF!)&gt;1, "Duplicate", "")</f>
        <v/>
      </c>
      <c r="G75" s="13"/>
    </row>
    <row r="76" spans="1:7" x14ac:dyDescent="0.25">
      <c r="A76" s="108" t="s">
        <v>221</v>
      </c>
      <c r="B76" s="115" t="s">
        <v>218</v>
      </c>
      <c r="C76" s="112">
        <v>119623</v>
      </c>
      <c r="D76" s="113">
        <f t="shared" si="4"/>
        <v>126800.38</v>
      </c>
      <c r="E76" s="110">
        <f t="shared" si="5"/>
        <v>112445.62</v>
      </c>
      <c r="F76" s="102" t="str">
        <f>IF( COUNTIF(C$2:C$1297,#REF!)&gt;1, "Duplicate", "")</f>
        <v/>
      </c>
    </row>
    <row r="77" spans="1:7" x14ac:dyDescent="0.25">
      <c r="A77" s="108" t="s">
        <v>222</v>
      </c>
      <c r="B77" s="115" t="s">
        <v>218</v>
      </c>
      <c r="C77" s="112">
        <v>134849</v>
      </c>
      <c r="D77" s="113">
        <f t="shared" si="4"/>
        <v>142939.94</v>
      </c>
      <c r="E77" s="110">
        <f t="shared" si="5"/>
        <v>126758.06</v>
      </c>
      <c r="F77" s="102" t="str">
        <f>IF( COUNTIF(C$2:C$1297,#REF!)&gt;1, "Duplicate", "")</f>
        <v/>
      </c>
    </row>
    <row r="78" spans="1:7" x14ac:dyDescent="0.25">
      <c r="A78" s="108" t="s">
        <v>223</v>
      </c>
      <c r="B78" s="115" t="s">
        <v>218</v>
      </c>
      <c r="C78" s="112">
        <v>147965</v>
      </c>
      <c r="D78" s="113">
        <f t="shared" si="4"/>
        <v>156842.9</v>
      </c>
      <c r="E78" s="110">
        <f t="shared" si="5"/>
        <v>139087.1</v>
      </c>
      <c r="F78" s="102" t="str">
        <f>IF( COUNTIF(C$2:C$1297,#REF!)&gt;1, "Duplicate", "")</f>
        <v/>
      </c>
    </row>
    <row r="79" spans="1:7" x14ac:dyDescent="0.25">
      <c r="A79" s="108" t="s">
        <v>224</v>
      </c>
      <c r="B79" s="115" t="s">
        <v>218</v>
      </c>
      <c r="C79" s="112">
        <v>162673</v>
      </c>
      <c r="D79" s="113">
        <f t="shared" si="4"/>
        <v>172433.38</v>
      </c>
      <c r="E79" s="110">
        <f t="shared" si="5"/>
        <v>152912.62</v>
      </c>
      <c r="F79" s="102" t="str">
        <f>IF( COUNTIF(C$2:C$1297,#REF!)&gt;1, "Duplicate", "")</f>
        <v/>
      </c>
    </row>
    <row r="80" spans="1:7" x14ac:dyDescent="0.25">
      <c r="A80" s="108" t="s">
        <v>225</v>
      </c>
      <c r="B80" s="115" t="s">
        <v>218</v>
      </c>
      <c r="C80" s="112">
        <v>92670</v>
      </c>
      <c r="D80" s="113">
        <f t="shared" si="4"/>
        <v>98230.200000000012</v>
      </c>
      <c r="E80" s="110">
        <f t="shared" si="5"/>
        <v>87109.799999999988</v>
      </c>
      <c r="F80" s="102" t="str">
        <f>IF( COUNTIF(C$2:C$1297,#REF!)&gt;1, "Duplicate", "")</f>
        <v/>
      </c>
      <c r="G80" s="13" t="s">
        <v>226</v>
      </c>
    </row>
    <row r="81" spans="1:17" x14ac:dyDescent="0.25">
      <c r="A81" s="108" t="s">
        <v>227</v>
      </c>
      <c r="B81" s="115" t="s">
        <v>218</v>
      </c>
      <c r="C81" s="112">
        <v>107140</v>
      </c>
      <c r="D81" s="113">
        <f t="shared" si="4"/>
        <v>113568.40000000001</v>
      </c>
      <c r="E81" s="110">
        <f t="shared" si="5"/>
        <v>100711.59999999999</v>
      </c>
      <c r="F81" s="102" t="str">
        <f>IF( COUNTIF(C$2:C$1297,#REF!)&gt;1, "Duplicate", "")</f>
        <v/>
      </c>
    </row>
    <row r="82" spans="1:17" x14ac:dyDescent="0.25">
      <c r="A82" s="108" t="s">
        <v>228</v>
      </c>
      <c r="B82" s="115" t="s">
        <v>218</v>
      </c>
      <c r="C82" s="112">
        <v>119623</v>
      </c>
      <c r="D82" s="113">
        <f t="shared" si="4"/>
        <v>126800.38</v>
      </c>
      <c r="E82" s="110">
        <f t="shared" si="5"/>
        <v>112445.62</v>
      </c>
      <c r="F82" s="102" t="str">
        <f>IF( COUNTIF(C$2:C$1297,#REF!)&gt;1, "Duplicate", "")</f>
        <v/>
      </c>
      <c r="G82" s="13"/>
      <c r="H82" s="12"/>
      <c r="I82" s="12"/>
      <c r="J82" s="12"/>
      <c r="K82" s="12"/>
      <c r="L82" s="12"/>
      <c r="M82" s="12"/>
      <c r="N82" s="12"/>
      <c r="O82" s="12"/>
      <c r="P82" s="12"/>
      <c r="Q82" s="12"/>
    </row>
    <row r="83" spans="1:17" x14ac:dyDescent="0.25">
      <c r="A83" s="108" t="s">
        <v>229</v>
      </c>
      <c r="B83" s="115" t="s">
        <v>218</v>
      </c>
      <c r="C83" s="112">
        <v>134849</v>
      </c>
      <c r="D83" s="113">
        <f t="shared" si="4"/>
        <v>142939.94</v>
      </c>
      <c r="E83" s="110">
        <f t="shared" si="5"/>
        <v>126758.06</v>
      </c>
      <c r="F83" s="102" t="str">
        <f>IF( COUNTIF(C$2:C$1297,#REF!)&gt;1, "Duplicate", "")</f>
        <v/>
      </c>
    </row>
    <row r="84" spans="1:17" x14ac:dyDescent="0.25">
      <c r="A84" s="108" t="s">
        <v>230</v>
      </c>
      <c r="B84" s="109" t="s">
        <v>231</v>
      </c>
      <c r="C84" s="110">
        <v>97266</v>
      </c>
      <c r="D84" s="113">
        <f t="shared" si="4"/>
        <v>103101.96</v>
      </c>
      <c r="E84" s="110">
        <f t="shared" si="5"/>
        <v>91430.04</v>
      </c>
      <c r="F84" s="102" t="str">
        <f t="shared" ref="F84:F120" si="6">IF(COUNTIF(C$2:C$1297, C84)&gt;1, "Duplicate", "")</f>
        <v/>
      </c>
      <c r="G84" s="4" t="s">
        <v>232</v>
      </c>
    </row>
    <row r="85" spans="1:17" x14ac:dyDescent="0.25">
      <c r="A85" s="108" t="s">
        <v>233</v>
      </c>
      <c r="B85" s="109" t="s">
        <v>231</v>
      </c>
      <c r="C85" s="110">
        <v>103079</v>
      </c>
      <c r="D85" s="113">
        <f t="shared" si="4"/>
        <v>109263.74</v>
      </c>
      <c r="E85" s="110">
        <f t="shared" si="5"/>
        <v>96894.26</v>
      </c>
      <c r="F85" s="102" t="str">
        <f t="shared" si="6"/>
        <v>Duplicate</v>
      </c>
      <c r="G85" s="4"/>
    </row>
    <row r="86" spans="1:17" x14ac:dyDescent="0.25">
      <c r="A86" s="108" t="s">
        <v>234</v>
      </c>
      <c r="B86" s="109" t="s">
        <v>231</v>
      </c>
      <c r="C86" s="110">
        <v>111905</v>
      </c>
      <c r="D86" s="113">
        <f t="shared" si="4"/>
        <v>118619.3</v>
      </c>
      <c r="E86" s="110">
        <f t="shared" si="5"/>
        <v>105190.7</v>
      </c>
      <c r="F86" s="102" t="str">
        <f t="shared" si="6"/>
        <v/>
      </c>
      <c r="G86" s="4"/>
    </row>
    <row r="87" spans="1:17" x14ac:dyDescent="0.25">
      <c r="A87" s="108" t="s">
        <v>235</v>
      </c>
      <c r="B87" s="109" t="s">
        <v>166</v>
      </c>
      <c r="C87" s="110">
        <v>49189</v>
      </c>
      <c r="D87" s="113">
        <f t="shared" si="4"/>
        <v>52140.340000000004</v>
      </c>
      <c r="E87" s="110">
        <f t="shared" si="5"/>
        <v>46237.659999999996</v>
      </c>
      <c r="F87" s="102" t="str">
        <f t="shared" si="6"/>
        <v/>
      </c>
      <c r="G87" s="13" t="s">
        <v>236</v>
      </c>
    </row>
    <row r="88" spans="1:17" x14ac:dyDescent="0.25">
      <c r="A88" s="108" t="s">
        <v>237</v>
      </c>
      <c r="B88" s="109" t="s">
        <v>166</v>
      </c>
      <c r="C88" s="110">
        <v>49270</v>
      </c>
      <c r="D88" s="113">
        <f t="shared" si="4"/>
        <v>52226.200000000004</v>
      </c>
      <c r="E88" s="110">
        <f t="shared" si="5"/>
        <v>46313.799999999996</v>
      </c>
      <c r="F88" s="102" t="str">
        <f t="shared" si="6"/>
        <v/>
      </c>
    </row>
    <row r="89" spans="1:17" x14ac:dyDescent="0.25">
      <c r="A89" s="108" t="s">
        <v>238</v>
      </c>
      <c r="B89" s="109" t="s">
        <v>166</v>
      </c>
      <c r="C89" s="110">
        <v>54905</v>
      </c>
      <c r="D89" s="113">
        <f t="shared" si="4"/>
        <v>58199.3</v>
      </c>
      <c r="E89" s="110">
        <f t="shared" si="5"/>
        <v>51610.7</v>
      </c>
      <c r="F89" s="102" t="str">
        <f t="shared" si="6"/>
        <v/>
      </c>
    </row>
    <row r="90" spans="1:17" x14ac:dyDescent="0.25">
      <c r="A90" s="108" t="s">
        <v>239</v>
      </c>
      <c r="B90" s="109" t="s">
        <v>166</v>
      </c>
      <c r="C90" s="110">
        <v>68427</v>
      </c>
      <c r="D90" s="113">
        <f t="shared" si="4"/>
        <v>72532.62000000001</v>
      </c>
      <c r="E90" s="110">
        <f t="shared" si="5"/>
        <v>64321.38</v>
      </c>
      <c r="F90" s="102" t="str">
        <f t="shared" si="6"/>
        <v/>
      </c>
    </row>
    <row r="91" spans="1:17" x14ac:dyDescent="0.25">
      <c r="A91" s="108" t="s">
        <v>240</v>
      </c>
      <c r="B91" s="109" t="s">
        <v>166</v>
      </c>
      <c r="C91" s="110">
        <v>72778</v>
      </c>
      <c r="D91" s="113">
        <f t="shared" si="4"/>
        <v>77144.680000000008</v>
      </c>
      <c r="E91" s="110">
        <f t="shared" si="5"/>
        <v>68411.319999999992</v>
      </c>
      <c r="F91" s="102" t="str">
        <f t="shared" si="6"/>
        <v/>
      </c>
    </row>
    <row r="92" spans="1:17" x14ac:dyDescent="0.25">
      <c r="A92" s="108" t="s">
        <v>241</v>
      </c>
      <c r="B92" s="109" t="s">
        <v>166</v>
      </c>
      <c r="C92" s="110">
        <v>76216</v>
      </c>
      <c r="D92" s="113">
        <f t="shared" si="4"/>
        <v>80788.960000000006</v>
      </c>
      <c r="E92" s="110">
        <f t="shared" si="5"/>
        <v>71643.039999999994</v>
      </c>
      <c r="F92" s="102" t="str">
        <f t="shared" si="6"/>
        <v/>
      </c>
    </row>
    <row r="93" spans="1:17" x14ac:dyDescent="0.25">
      <c r="A93" s="108" t="s">
        <v>242</v>
      </c>
      <c r="B93" s="109" t="s">
        <v>166</v>
      </c>
      <c r="C93" s="110">
        <v>86280</v>
      </c>
      <c r="D93" s="113">
        <f t="shared" si="4"/>
        <v>91456.8</v>
      </c>
      <c r="E93" s="110">
        <f t="shared" si="5"/>
        <v>81103.199999999997</v>
      </c>
      <c r="F93" s="102" t="str">
        <f t="shared" si="6"/>
        <v/>
      </c>
      <c r="G93" s="7"/>
    </row>
    <row r="94" spans="1:17" x14ac:dyDescent="0.25">
      <c r="A94" s="108" t="s">
        <v>243</v>
      </c>
      <c r="B94" s="109" t="s">
        <v>166</v>
      </c>
      <c r="C94" s="110">
        <v>91038</v>
      </c>
      <c r="D94" s="113">
        <f t="shared" si="4"/>
        <v>96500.28</v>
      </c>
      <c r="E94" s="110">
        <f t="shared" si="5"/>
        <v>85575.72</v>
      </c>
      <c r="F94" s="102" t="str">
        <f t="shared" si="6"/>
        <v/>
      </c>
      <c r="G94" s="13"/>
    </row>
    <row r="95" spans="1:17" x14ac:dyDescent="0.25">
      <c r="A95" s="108" t="s">
        <v>244</v>
      </c>
      <c r="B95" s="109" t="s">
        <v>166</v>
      </c>
      <c r="C95" s="110">
        <v>49300</v>
      </c>
      <c r="D95" s="113">
        <f t="shared" si="4"/>
        <v>52258</v>
      </c>
      <c r="E95" s="110">
        <f t="shared" si="5"/>
        <v>46342</v>
      </c>
      <c r="F95" s="102" t="str">
        <f t="shared" si="6"/>
        <v/>
      </c>
    </row>
    <row r="96" spans="1:17" x14ac:dyDescent="0.25">
      <c r="A96" s="108" t="s">
        <v>245</v>
      </c>
      <c r="B96" s="109" t="s">
        <v>166</v>
      </c>
      <c r="C96" s="110">
        <v>46229</v>
      </c>
      <c r="D96" s="113">
        <f t="shared" si="4"/>
        <v>49002.740000000005</v>
      </c>
      <c r="E96" s="110">
        <f t="shared" si="5"/>
        <v>43455.259999999995</v>
      </c>
      <c r="F96" s="102" t="str">
        <f t="shared" si="6"/>
        <v/>
      </c>
      <c r="G96" s="4" t="s">
        <v>246</v>
      </c>
    </row>
    <row r="97" spans="1:7" x14ac:dyDescent="0.25">
      <c r="A97" s="108" t="s">
        <v>247</v>
      </c>
      <c r="B97" s="109" t="s">
        <v>166</v>
      </c>
      <c r="C97" s="110">
        <v>51196</v>
      </c>
      <c r="D97" s="113">
        <f t="shared" si="4"/>
        <v>54267.76</v>
      </c>
      <c r="E97" s="110">
        <f t="shared" si="5"/>
        <v>48124.24</v>
      </c>
      <c r="F97" s="102" t="str">
        <f t="shared" si="6"/>
        <v/>
      </c>
    </row>
    <row r="98" spans="1:7" x14ac:dyDescent="0.25">
      <c r="A98" s="108" t="s">
        <v>248</v>
      </c>
      <c r="B98" s="109" t="s">
        <v>166</v>
      </c>
      <c r="C98" s="110">
        <v>57309</v>
      </c>
      <c r="D98" s="113">
        <f t="shared" si="4"/>
        <v>60747.54</v>
      </c>
      <c r="E98" s="110">
        <f t="shared" si="5"/>
        <v>53870.46</v>
      </c>
      <c r="F98" s="102" t="str">
        <f t="shared" si="6"/>
        <v/>
      </c>
    </row>
    <row r="99" spans="1:7" x14ac:dyDescent="0.25">
      <c r="A99" s="108" t="s">
        <v>249</v>
      </c>
      <c r="B99" s="109" t="s">
        <v>166</v>
      </c>
      <c r="C99" s="110">
        <v>63825</v>
      </c>
      <c r="D99" s="113">
        <f t="shared" si="4"/>
        <v>67654.5</v>
      </c>
      <c r="E99" s="110">
        <f t="shared" si="5"/>
        <v>59995.5</v>
      </c>
      <c r="F99" s="102" t="str">
        <f t="shared" si="6"/>
        <v/>
      </c>
    </row>
    <row r="100" spans="1:7" x14ac:dyDescent="0.25">
      <c r="A100" s="108" t="s">
        <v>250</v>
      </c>
      <c r="B100" s="109" t="s">
        <v>166</v>
      </c>
      <c r="C100" s="110">
        <v>71026</v>
      </c>
      <c r="D100" s="113">
        <f t="shared" si="4"/>
        <v>75287.56</v>
      </c>
      <c r="E100" s="110">
        <f t="shared" si="5"/>
        <v>66764.44</v>
      </c>
      <c r="F100" s="102" t="str">
        <f t="shared" si="6"/>
        <v/>
      </c>
    </row>
    <row r="101" spans="1:7" x14ac:dyDescent="0.25">
      <c r="A101" s="108" t="s">
        <v>251</v>
      </c>
      <c r="B101" s="109" t="s">
        <v>166</v>
      </c>
      <c r="C101" s="110">
        <v>79423</v>
      </c>
      <c r="D101" s="113">
        <f t="shared" si="4"/>
        <v>84188.38</v>
      </c>
      <c r="E101" s="110">
        <f t="shared" si="5"/>
        <v>74657.62</v>
      </c>
      <c r="F101" s="102" t="str">
        <f t="shared" si="6"/>
        <v/>
      </c>
    </row>
    <row r="102" spans="1:7" x14ac:dyDescent="0.25">
      <c r="A102" s="108" t="s">
        <v>252</v>
      </c>
      <c r="B102" s="109" t="s">
        <v>166</v>
      </c>
      <c r="C102" s="110">
        <v>88829</v>
      </c>
      <c r="D102" s="113">
        <f t="shared" si="4"/>
        <v>94158.74</v>
      </c>
      <c r="E102" s="110">
        <f t="shared" si="5"/>
        <v>83499.259999999995</v>
      </c>
      <c r="F102" s="102" t="str">
        <f t="shared" si="6"/>
        <v/>
      </c>
    </row>
    <row r="103" spans="1:7" x14ac:dyDescent="0.25">
      <c r="A103" s="108" t="s">
        <v>253</v>
      </c>
      <c r="B103" s="109" t="s">
        <v>254</v>
      </c>
      <c r="C103" s="110">
        <v>46884</v>
      </c>
      <c r="D103" s="113">
        <f t="shared" si="4"/>
        <v>49697.04</v>
      </c>
      <c r="E103" s="110">
        <f t="shared" si="5"/>
        <v>44070.96</v>
      </c>
      <c r="F103" s="102" t="str">
        <f t="shared" si="6"/>
        <v/>
      </c>
      <c r="G103" s="13" t="s">
        <v>255</v>
      </c>
    </row>
    <row r="104" spans="1:7" x14ac:dyDescent="0.25">
      <c r="A104" s="108" t="s">
        <v>256</v>
      </c>
      <c r="B104" s="109" t="s">
        <v>254</v>
      </c>
      <c r="C104" s="110">
        <v>58307</v>
      </c>
      <c r="D104" s="113">
        <f t="shared" si="4"/>
        <v>61805.420000000006</v>
      </c>
      <c r="E104" s="110">
        <f t="shared" si="5"/>
        <v>54808.579999999994</v>
      </c>
      <c r="F104" s="102" t="str">
        <f t="shared" si="6"/>
        <v/>
      </c>
    </row>
    <row r="105" spans="1:7" x14ac:dyDescent="0.25">
      <c r="A105" s="108" t="s">
        <v>257</v>
      </c>
      <c r="B105" s="109" t="s">
        <v>254</v>
      </c>
      <c r="C105" s="110">
        <v>64678</v>
      </c>
      <c r="D105" s="113">
        <f t="shared" si="4"/>
        <v>68558.680000000008</v>
      </c>
      <c r="E105" s="110">
        <f t="shared" si="5"/>
        <v>60797.32</v>
      </c>
      <c r="F105" s="102" t="str">
        <f t="shared" si="6"/>
        <v/>
      </c>
      <c r="G105" s="13"/>
    </row>
    <row r="106" spans="1:7" x14ac:dyDescent="0.25">
      <c r="A106" s="108" t="s">
        <v>258</v>
      </c>
      <c r="B106" s="109" t="s">
        <v>254</v>
      </c>
      <c r="C106" s="110">
        <v>71193</v>
      </c>
      <c r="D106" s="113">
        <f t="shared" si="4"/>
        <v>75464.58</v>
      </c>
      <c r="E106" s="110">
        <f t="shared" si="5"/>
        <v>66921.42</v>
      </c>
      <c r="F106" s="102" t="str">
        <f t="shared" si="6"/>
        <v/>
      </c>
    </row>
    <row r="107" spans="1:7" x14ac:dyDescent="0.25">
      <c r="A107" s="108" t="s">
        <v>259</v>
      </c>
      <c r="B107" s="109" t="s">
        <v>254</v>
      </c>
      <c r="C107" s="110">
        <v>78187</v>
      </c>
      <c r="D107" s="113">
        <f t="shared" si="4"/>
        <v>82878.22</v>
      </c>
      <c r="E107" s="110">
        <f t="shared" si="5"/>
        <v>73495.78</v>
      </c>
      <c r="F107" s="102" t="str">
        <f t="shared" si="6"/>
        <v/>
      </c>
    </row>
    <row r="108" spans="1:7" x14ac:dyDescent="0.25">
      <c r="A108" s="108" t="s">
        <v>260</v>
      </c>
      <c r="B108" s="109" t="s">
        <v>254</v>
      </c>
      <c r="C108" s="110">
        <v>83944</v>
      </c>
      <c r="D108" s="113">
        <f t="shared" si="4"/>
        <v>88980.64</v>
      </c>
      <c r="E108" s="110">
        <f t="shared" si="5"/>
        <v>78907.360000000001</v>
      </c>
      <c r="F108" s="102" t="str">
        <f t="shared" si="6"/>
        <v/>
      </c>
    </row>
    <row r="109" spans="1:7" x14ac:dyDescent="0.25">
      <c r="A109" s="108" t="s">
        <v>261</v>
      </c>
      <c r="B109" s="109" t="s">
        <v>254</v>
      </c>
      <c r="C109" s="110">
        <v>91261</v>
      </c>
      <c r="D109" s="113">
        <f t="shared" si="4"/>
        <v>96736.66</v>
      </c>
      <c r="E109" s="110">
        <f t="shared" si="5"/>
        <v>85785.34</v>
      </c>
      <c r="F109" s="102" t="str">
        <f t="shared" si="6"/>
        <v/>
      </c>
    </row>
    <row r="110" spans="1:7" x14ac:dyDescent="0.25">
      <c r="A110" s="108" t="s">
        <v>262</v>
      </c>
      <c r="B110" s="109" t="s">
        <v>254</v>
      </c>
      <c r="C110" s="110">
        <v>96110</v>
      </c>
      <c r="D110" s="113">
        <f t="shared" si="4"/>
        <v>101876.6</v>
      </c>
      <c r="E110" s="110">
        <f t="shared" si="5"/>
        <v>90343.4</v>
      </c>
      <c r="F110" s="102" t="str">
        <f t="shared" si="6"/>
        <v/>
      </c>
    </row>
    <row r="111" spans="1:7" x14ac:dyDescent="0.25">
      <c r="A111" s="108" t="s">
        <v>263</v>
      </c>
      <c r="B111" s="109" t="s">
        <v>254</v>
      </c>
      <c r="C111" s="110">
        <v>100408</v>
      </c>
      <c r="D111" s="113">
        <f t="shared" si="4"/>
        <v>106432.48000000001</v>
      </c>
      <c r="E111" s="110">
        <f t="shared" si="5"/>
        <v>94383.51999999999</v>
      </c>
      <c r="F111" s="102" t="str">
        <f t="shared" si="6"/>
        <v/>
      </c>
    </row>
    <row r="112" spans="1:7" ht="13.5" customHeight="1" x14ac:dyDescent="0.25">
      <c r="A112" s="108" t="s">
        <v>264</v>
      </c>
      <c r="B112" s="115" t="s">
        <v>123</v>
      </c>
      <c r="C112" s="116">
        <v>140840</v>
      </c>
      <c r="D112" s="113">
        <f t="shared" si="4"/>
        <v>149290.4</v>
      </c>
      <c r="E112" s="110">
        <f t="shared" si="5"/>
        <v>132389.6</v>
      </c>
      <c r="F112" s="102" t="str">
        <f t="shared" si="6"/>
        <v/>
      </c>
      <c r="G112" s="13" t="s">
        <v>265</v>
      </c>
    </row>
    <row r="113" spans="1:7" ht="13.5" customHeight="1" x14ac:dyDescent="0.25">
      <c r="A113" s="108" t="s">
        <v>266</v>
      </c>
      <c r="B113" s="115" t="s">
        <v>123</v>
      </c>
      <c r="C113" s="116">
        <v>152957</v>
      </c>
      <c r="D113" s="113">
        <f t="shared" si="4"/>
        <v>162134.42000000001</v>
      </c>
      <c r="E113" s="110">
        <f t="shared" si="5"/>
        <v>143779.57999999999</v>
      </c>
      <c r="F113" s="102" t="str">
        <f t="shared" si="6"/>
        <v/>
      </c>
    </row>
    <row r="114" spans="1:7" ht="13.5" customHeight="1" x14ac:dyDescent="0.25">
      <c r="A114" s="108" t="s">
        <v>267</v>
      </c>
      <c r="B114" s="115" t="s">
        <v>123</v>
      </c>
      <c r="C114" s="116">
        <v>166437</v>
      </c>
      <c r="D114" s="113">
        <f t="shared" si="4"/>
        <v>176423.22</v>
      </c>
      <c r="E114" s="110">
        <f t="shared" si="5"/>
        <v>156450.78</v>
      </c>
      <c r="F114" s="102" t="str">
        <f t="shared" si="6"/>
        <v/>
      </c>
    </row>
    <row r="115" spans="1:7" ht="13.5" customHeight="1" x14ac:dyDescent="0.25">
      <c r="A115" s="108" t="s">
        <v>268</v>
      </c>
      <c r="B115" s="115" t="s">
        <v>123</v>
      </c>
      <c r="C115" s="116">
        <v>79739</v>
      </c>
      <c r="D115" s="113">
        <f t="shared" si="4"/>
        <v>84523.340000000011</v>
      </c>
      <c r="E115" s="110">
        <f t="shared" si="5"/>
        <v>74954.659999999989</v>
      </c>
      <c r="F115" s="102" t="str">
        <f t="shared" si="6"/>
        <v/>
      </c>
      <c r="G115" s="13" t="s">
        <v>269</v>
      </c>
    </row>
    <row r="116" spans="1:7" ht="13.5" customHeight="1" x14ac:dyDescent="0.25">
      <c r="A116" s="108" t="s">
        <v>270</v>
      </c>
      <c r="B116" s="115" t="s">
        <v>123</v>
      </c>
      <c r="C116" s="116">
        <v>88184</v>
      </c>
      <c r="D116" s="113">
        <f t="shared" si="4"/>
        <v>93475.040000000008</v>
      </c>
      <c r="E116" s="110">
        <f t="shared" si="5"/>
        <v>82892.959999999992</v>
      </c>
      <c r="F116" s="102" t="str">
        <f t="shared" si="6"/>
        <v/>
      </c>
    </row>
    <row r="117" spans="1:7" ht="13.5" customHeight="1" x14ac:dyDescent="0.25">
      <c r="A117" s="108" t="s">
        <v>271</v>
      </c>
      <c r="B117" s="115" t="s">
        <v>123</v>
      </c>
      <c r="C117" s="116">
        <v>107451</v>
      </c>
      <c r="D117" s="113">
        <f t="shared" si="4"/>
        <v>113898.06000000001</v>
      </c>
      <c r="E117" s="110">
        <f t="shared" si="5"/>
        <v>101003.93999999999</v>
      </c>
      <c r="F117" s="102" t="str">
        <f t="shared" si="6"/>
        <v/>
      </c>
    </row>
    <row r="118" spans="1:7" ht="13.5" customHeight="1" x14ac:dyDescent="0.25">
      <c r="A118" s="108" t="s">
        <v>272</v>
      </c>
      <c r="B118" s="115" t="s">
        <v>123</v>
      </c>
      <c r="C118" s="116">
        <v>145934</v>
      </c>
      <c r="D118" s="113">
        <f t="shared" si="4"/>
        <v>154690.04</v>
      </c>
      <c r="E118" s="110">
        <f t="shared" si="5"/>
        <v>137177.96</v>
      </c>
      <c r="F118" s="102" t="str">
        <f t="shared" si="6"/>
        <v/>
      </c>
    </row>
    <row r="119" spans="1:7" ht="13.5" customHeight="1" x14ac:dyDescent="0.25">
      <c r="A119" s="108" t="s">
        <v>273</v>
      </c>
      <c r="B119" s="115" t="s">
        <v>123</v>
      </c>
      <c r="C119" s="116">
        <v>165155</v>
      </c>
      <c r="D119" s="113">
        <f t="shared" si="4"/>
        <v>175064.30000000002</v>
      </c>
      <c r="E119" s="110">
        <f t="shared" si="5"/>
        <v>155245.69999999998</v>
      </c>
      <c r="F119" s="102" t="str">
        <f t="shared" si="6"/>
        <v/>
      </c>
    </row>
    <row r="120" spans="1:7" ht="13.5" customHeight="1" x14ac:dyDescent="0.25">
      <c r="A120" s="108" t="s">
        <v>274</v>
      </c>
      <c r="B120" s="115" t="s">
        <v>123</v>
      </c>
      <c r="C120" s="116">
        <v>176619</v>
      </c>
      <c r="D120" s="113">
        <f t="shared" si="4"/>
        <v>187216.14</v>
      </c>
      <c r="E120" s="110">
        <f t="shared" si="5"/>
        <v>166021.85999999999</v>
      </c>
      <c r="F120" s="102" t="str">
        <f t="shared" si="6"/>
        <v/>
      </c>
    </row>
    <row r="121" spans="1:7" x14ac:dyDescent="0.25">
      <c r="A121" s="108" t="s">
        <v>276</v>
      </c>
      <c r="B121" s="109" t="s">
        <v>196</v>
      </c>
      <c r="C121" s="112">
        <v>73087</v>
      </c>
      <c r="D121" s="113">
        <f t="shared" si="4"/>
        <v>77472.22</v>
      </c>
      <c r="E121" s="110">
        <f t="shared" si="5"/>
        <v>68701.78</v>
      </c>
      <c r="F121" s="102" t="str">
        <f>IF( COUNTIF(C$2:C$1297,#REF!)&gt;1, "Duplicate", "")</f>
        <v/>
      </c>
      <c r="G121" s="4" t="s">
        <v>277</v>
      </c>
    </row>
    <row r="122" spans="1:7" x14ac:dyDescent="0.25">
      <c r="A122" s="108" t="s">
        <v>278</v>
      </c>
      <c r="B122" s="109" t="s">
        <v>196</v>
      </c>
      <c r="C122" s="112">
        <v>80642</v>
      </c>
      <c r="D122" s="113">
        <f t="shared" si="4"/>
        <v>85480.52</v>
      </c>
      <c r="E122" s="110">
        <f t="shared" si="5"/>
        <v>75803.48</v>
      </c>
      <c r="F122" s="102" t="str">
        <f>IF( COUNTIF(C$2:C$1297,#REF!)&gt;1, "Duplicate", "")</f>
        <v/>
      </c>
    </row>
    <row r="123" spans="1:7" x14ac:dyDescent="0.25">
      <c r="A123" s="108" t="s">
        <v>279</v>
      </c>
      <c r="B123" s="109" t="s">
        <v>196</v>
      </c>
      <c r="C123" s="112">
        <v>87907</v>
      </c>
      <c r="D123" s="113">
        <f t="shared" si="4"/>
        <v>93181.42</v>
      </c>
      <c r="E123" s="110">
        <f t="shared" si="5"/>
        <v>82632.58</v>
      </c>
      <c r="F123" s="102" t="str">
        <f>IF( COUNTIF(C$2:C$1297,#REF!)&gt;1, "Duplicate", "")</f>
        <v/>
      </c>
    </row>
    <row r="124" spans="1:7" x14ac:dyDescent="0.25">
      <c r="A124" s="108" t="s">
        <v>280</v>
      </c>
      <c r="B124" s="109" t="s">
        <v>196</v>
      </c>
      <c r="C124" s="112">
        <v>97051</v>
      </c>
      <c r="D124" s="113">
        <f t="shared" si="4"/>
        <v>102874.06000000001</v>
      </c>
      <c r="E124" s="110">
        <f t="shared" si="5"/>
        <v>91227.939999999988</v>
      </c>
      <c r="F124" s="102" t="str">
        <f>IF( COUNTIF(C$2:C$1297,#REF!)&gt;1, "Duplicate", "")</f>
        <v/>
      </c>
    </row>
    <row r="125" spans="1:7" x14ac:dyDescent="0.25">
      <c r="A125" s="108" t="s">
        <v>281</v>
      </c>
      <c r="B125" s="109" t="s">
        <v>196</v>
      </c>
      <c r="C125" s="112">
        <v>115404</v>
      </c>
      <c r="D125" s="113">
        <f t="shared" si="4"/>
        <v>122328.24</v>
      </c>
      <c r="E125" s="110">
        <f t="shared" si="5"/>
        <v>108479.76</v>
      </c>
      <c r="F125" s="102" t="str">
        <f>IF( COUNTIF(C$2:C$1297,#REF!)&gt;1, "Duplicate", "")</f>
        <v/>
      </c>
    </row>
    <row r="126" spans="1:7" x14ac:dyDescent="0.25">
      <c r="A126" s="108" t="s">
        <v>282</v>
      </c>
      <c r="B126" s="109" t="s">
        <v>196</v>
      </c>
      <c r="C126" s="112">
        <v>131375</v>
      </c>
      <c r="D126" s="113">
        <f t="shared" si="4"/>
        <v>139257.5</v>
      </c>
      <c r="E126" s="110">
        <f t="shared" si="5"/>
        <v>123492.5</v>
      </c>
      <c r="F126" s="102" t="str">
        <f>IF( COUNTIF(C$2:C$1297,#REF!)&gt;1, "Duplicate", "")</f>
        <v/>
      </c>
    </row>
    <row r="127" spans="1:7" x14ac:dyDescent="0.25">
      <c r="A127" s="108" t="s">
        <v>283</v>
      </c>
      <c r="B127" s="109" t="s">
        <v>196</v>
      </c>
      <c r="C127" s="112">
        <v>146936</v>
      </c>
      <c r="D127" s="113">
        <f t="shared" si="4"/>
        <v>155752.16</v>
      </c>
      <c r="E127" s="110">
        <f t="shared" si="5"/>
        <v>138119.84</v>
      </c>
      <c r="F127" s="102" t="str">
        <f>IF( COUNTIF(C$2:C$1297,#REF!)&gt;1, "Duplicate", "")</f>
        <v/>
      </c>
    </row>
    <row r="128" spans="1:7" x14ac:dyDescent="0.25">
      <c r="A128" s="108" t="s">
        <v>284</v>
      </c>
      <c r="B128" s="109" t="s">
        <v>196</v>
      </c>
      <c r="C128" s="112">
        <v>159046</v>
      </c>
      <c r="D128" s="113">
        <f t="shared" si="4"/>
        <v>168588.76</v>
      </c>
      <c r="E128" s="110">
        <f t="shared" si="5"/>
        <v>149503.24</v>
      </c>
      <c r="F128" s="102" t="str">
        <f>IF( COUNTIF(C$2:C$1297,#REF!)&gt;1, "Duplicate", "")</f>
        <v/>
      </c>
    </row>
    <row r="129" spans="1:7" x14ac:dyDescent="0.25">
      <c r="A129" s="108" t="s">
        <v>285</v>
      </c>
      <c r="B129" s="115" t="s">
        <v>286</v>
      </c>
      <c r="C129" s="110">
        <v>93107</v>
      </c>
      <c r="D129" s="113">
        <f t="shared" si="4"/>
        <v>98693.42</v>
      </c>
      <c r="E129" s="110">
        <f t="shared" si="5"/>
        <v>87520.58</v>
      </c>
      <c r="F129" s="102" t="str">
        <f t="shared" ref="F129:F192" si="7">IF(COUNTIF(C$2:C$1297, C129)&gt;1, "Duplicate", "")</f>
        <v/>
      </c>
      <c r="G129" s="4" t="s">
        <v>287</v>
      </c>
    </row>
    <row r="130" spans="1:7" x14ac:dyDescent="0.25">
      <c r="A130" s="108" t="s">
        <v>288</v>
      </c>
      <c r="B130" s="115" t="s">
        <v>286</v>
      </c>
      <c r="C130" s="110">
        <v>101697</v>
      </c>
      <c r="D130" s="113">
        <f t="shared" ref="D130:D193" si="8">SUM(C130*1.06)</f>
        <v>107798.82</v>
      </c>
      <c r="E130" s="110">
        <f t="shared" ref="E130:E193" si="9">SUM(C130*0.94)</f>
        <v>95595.18</v>
      </c>
      <c r="F130" s="102" t="str">
        <f t="shared" si="7"/>
        <v/>
      </c>
    </row>
    <row r="131" spans="1:7" x14ac:dyDescent="0.25">
      <c r="A131" s="108" t="s">
        <v>289</v>
      </c>
      <c r="B131" s="115" t="s">
        <v>286</v>
      </c>
      <c r="C131" s="110">
        <v>108580</v>
      </c>
      <c r="D131" s="113">
        <f t="shared" si="8"/>
        <v>115094.8</v>
      </c>
      <c r="E131" s="110">
        <f t="shared" si="9"/>
        <v>102065.2</v>
      </c>
      <c r="F131" s="102" t="str">
        <f t="shared" si="7"/>
        <v/>
      </c>
    </row>
    <row r="132" spans="1:7" x14ac:dyDescent="0.25">
      <c r="A132" s="108" t="s">
        <v>290</v>
      </c>
      <c r="B132" s="115" t="s">
        <v>286</v>
      </c>
      <c r="C132" s="110">
        <v>116159</v>
      </c>
      <c r="D132" s="113">
        <f t="shared" si="8"/>
        <v>123128.54000000001</v>
      </c>
      <c r="E132" s="110">
        <f t="shared" si="9"/>
        <v>109189.45999999999</v>
      </c>
      <c r="F132" s="102" t="str">
        <f t="shared" si="7"/>
        <v/>
      </c>
    </row>
    <row r="133" spans="1:7" x14ac:dyDescent="0.25">
      <c r="A133" s="108" t="s">
        <v>291</v>
      </c>
      <c r="B133" s="115" t="s">
        <v>286</v>
      </c>
      <c r="C133" s="110">
        <v>125279</v>
      </c>
      <c r="D133" s="113">
        <f t="shared" si="8"/>
        <v>132795.74000000002</v>
      </c>
      <c r="E133" s="110">
        <f t="shared" si="9"/>
        <v>117762.26</v>
      </c>
      <c r="F133" s="102" t="str">
        <f t="shared" si="7"/>
        <v/>
      </c>
    </row>
    <row r="134" spans="1:7" x14ac:dyDescent="0.25">
      <c r="A134" s="117" t="s">
        <v>292</v>
      </c>
      <c r="B134" s="115" t="s">
        <v>286</v>
      </c>
      <c r="C134" s="110">
        <v>59274</v>
      </c>
      <c r="D134" s="113">
        <f t="shared" si="8"/>
        <v>62830.44</v>
      </c>
      <c r="E134" s="110">
        <f t="shared" si="9"/>
        <v>55717.56</v>
      </c>
      <c r="F134" s="102" t="str">
        <f t="shared" si="7"/>
        <v/>
      </c>
    </row>
    <row r="135" spans="1:7" x14ac:dyDescent="0.25">
      <c r="A135" s="117" t="s">
        <v>293</v>
      </c>
      <c r="B135" s="115" t="s">
        <v>286</v>
      </c>
      <c r="C135" s="110">
        <v>62746</v>
      </c>
      <c r="D135" s="113">
        <f t="shared" si="8"/>
        <v>66510.760000000009</v>
      </c>
      <c r="E135" s="110">
        <f t="shared" si="9"/>
        <v>58981.24</v>
      </c>
      <c r="F135" s="102" t="str">
        <f t="shared" si="7"/>
        <v/>
      </c>
    </row>
    <row r="136" spans="1:7" x14ac:dyDescent="0.25">
      <c r="A136" s="117" t="s">
        <v>294</v>
      </c>
      <c r="B136" s="115" t="s">
        <v>286</v>
      </c>
      <c r="C136" s="110">
        <v>66218</v>
      </c>
      <c r="D136" s="113">
        <f t="shared" si="8"/>
        <v>70191.08</v>
      </c>
      <c r="E136" s="110">
        <f t="shared" si="9"/>
        <v>62244.92</v>
      </c>
      <c r="F136" s="102" t="str">
        <f t="shared" si="7"/>
        <v/>
      </c>
    </row>
    <row r="137" spans="1:7" x14ac:dyDescent="0.25">
      <c r="A137" s="117" t="s">
        <v>295</v>
      </c>
      <c r="B137" s="115" t="s">
        <v>286</v>
      </c>
      <c r="C137" s="110">
        <v>69687</v>
      </c>
      <c r="D137" s="113">
        <f t="shared" si="8"/>
        <v>73868.22</v>
      </c>
      <c r="E137" s="110">
        <f t="shared" si="9"/>
        <v>65505.78</v>
      </c>
      <c r="F137" s="102" t="str">
        <f t="shared" si="7"/>
        <v/>
      </c>
    </row>
    <row r="138" spans="1:7" x14ac:dyDescent="0.25">
      <c r="A138" s="117" t="s">
        <v>296</v>
      </c>
      <c r="B138" s="115" t="s">
        <v>286</v>
      </c>
      <c r="C138" s="110">
        <v>73153</v>
      </c>
      <c r="D138" s="113">
        <f t="shared" si="8"/>
        <v>77542.180000000008</v>
      </c>
      <c r="E138" s="110">
        <f t="shared" si="9"/>
        <v>68763.819999999992</v>
      </c>
      <c r="F138" s="102" t="str">
        <f t="shared" si="7"/>
        <v/>
      </c>
    </row>
    <row r="139" spans="1:7" ht="15" customHeight="1" x14ac:dyDescent="0.25">
      <c r="A139" s="117" t="s">
        <v>297</v>
      </c>
      <c r="B139" s="115" t="s">
        <v>286</v>
      </c>
      <c r="C139" s="110">
        <v>76624</v>
      </c>
      <c r="D139" s="113">
        <f t="shared" si="8"/>
        <v>81221.440000000002</v>
      </c>
      <c r="E139" s="110">
        <f t="shared" si="9"/>
        <v>72026.559999999998</v>
      </c>
      <c r="F139" s="102" t="str">
        <f t="shared" si="7"/>
        <v/>
      </c>
    </row>
    <row r="140" spans="1:7" ht="15" customHeight="1" x14ac:dyDescent="0.25">
      <c r="A140" s="117" t="s">
        <v>298</v>
      </c>
      <c r="B140" s="115" t="s">
        <v>286</v>
      </c>
      <c r="C140" s="110">
        <v>80107</v>
      </c>
      <c r="D140" s="113">
        <f t="shared" si="8"/>
        <v>84913.42</v>
      </c>
      <c r="E140" s="110">
        <f t="shared" si="9"/>
        <v>75300.58</v>
      </c>
      <c r="F140" s="102" t="str">
        <f t="shared" si="7"/>
        <v/>
      </c>
    </row>
    <row r="141" spans="1:7" ht="15" customHeight="1" x14ac:dyDescent="0.25">
      <c r="A141" s="117" t="s">
        <v>299</v>
      </c>
      <c r="B141" s="115" t="s">
        <v>286</v>
      </c>
      <c r="C141" s="110">
        <v>83579</v>
      </c>
      <c r="D141" s="113">
        <f t="shared" si="8"/>
        <v>88593.74</v>
      </c>
      <c r="E141" s="110">
        <f t="shared" si="9"/>
        <v>78564.259999999995</v>
      </c>
      <c r="F141" s="102" t="str">
        <f t="shared" si="7"/>
        <v/>
      </c>
    </row>
    <row r="142" spans="1:7" x14ac:dyDescent="0.25">
      <c r="A142" s="117" t="s">
        <v>300</v>
      </c>
      <c r="B142" s="115" t="s">
        <v>286</v>
      </c>
      <c r="C142" s="110">
        <v>63928</v>
      </c>
      <c r="D142" s="113">
        <f t="shared" si="8"/>
        <v>67763.680000000008</v>
      </c>
      <c r="E142" s="110">
        <f t="shared" si="9"/>
        <v>60092.32</v>
      </c>
      <c r="F142" s="102" t="str">
        <f t="shared" si="7"/>
        <v/>
      </c>
    </row>
    <row r="143" spans="1:7" x14ac:dyDescent="0.25">
      <c r="A143" s="117" t="s">
        <v>301</v>
      </c>
      <c r="B143" s="115" t="s">
        <v>286</v>
      </c>
      <c r="C143" s="110">
        <v>67058</v>
      </c>
      <c r="D143" s="113">
        <f t="shared" si="8"/>
        <v>71081.48000000001</v>
      </c>
      <c r="E143" s="110">
        <f t="shared" si="9"/>
        <v>63034.52</v>
      </c>
      <c r="F143" s="102" t="str">
        <f t="shared" si="7"/>
        <v/>
      </c>
    </row>
    <row r="144" spans="1:7" x14ac:dyDescent="0.25">
      <c r="A144" s="117" t="s">
        <v>302</v>
      </c>
      <c r="B144" s="115" t="s">
        <v>286</v>
      </c>
      <c r="C144" s="110">
        <v>70179</v>
      </c>
      <c r="D144" s="113">
        <f t="shared" si="8"/>
        <v>74389.740000000005</v>
      </c>
      <c r="E144" s="110">
        <f t="shared" si="9"/>
        <v>65968.259999999995</v>
      </c>
      <c r="F144" s="102" t="str">
        <f t="shared" si="7"/>
        <v/>
      </c>
    </row>
    <row r="145" spans="1:6" x14ac:dyDescent="0.25">
      <c r="A145" s="117" t="s">
        <v>303</v>
      </c>
      <c r="B145" s="115" t="s">
        <v>286</v>
      </c>
      <c r="C145" s="110">
        <v>73300</v>
      </c>
      <c r="D145" s="113">
        <f t="shared" si="8"/>
        <v>77698</v>
      </c>
      <c r="E145" s="110">
        <f t="shared" si="9"/>
        <v>68902</v>
      </c>
      <c r="F145" s="102" t="str">
        <f t="shared" si="7"/>
        <v/>
      </c>
    </row>
    <row r="146" spans="1:6" x14ac:dyDescent="0.25">
      <c r="A146" s="117" t="s">
        <v>304</v>
      </c>
      <c r="B146" s="115" t="s">
        <v>286</v>
      </c>
      <c r="C146" s="110">
        <v>76420</v>
      </c>
      <c r="D146" s="113">
        <f t="shared" si="8"/>
        <v>81005.2</v>
      </c>
      <c r="E146" s="110">
        <f t="shared" si="9"/>
        <v>71834.8</v>
      </c>
      <c r="F146" s="102" t="str">
        <f t="shared" si="7"/>
        <v/>
      </c>
    </row>
    <row r="147" spans="1:6" x14ac:dyDescent="0.25">
      <c r="A147" s="117" t="s">
        <v>305</v>
      </c>
      <c r="B147" s="115" t="s">
        <v>286</v>
      </c>
      <c r="C147" s="110">
        <v>79542</v>
      </c>
      <c r="D147" s="113">
        <f t="shared" si="8"/>
        <v>84314.52</v>
      </c>
      <c r="E147" s="110">
        <f t="shared" si="9"/>
        <v>74769.48</v>
      </c>
      <c r="F147" s="102" t="str">
        <f t="shared" si="7"/>
        <v/>
      </c>
    </row>
    <row r="148" spans="1:6" x14ac:dyDescent="0.25">
      <c r="A148" s="117" t="s">
        <v>306</v>
      </c>
      <c r="B148" s="115" t="s">
        <v>286</v>
      </c>
      <c r="C148" s="110">
        <v>82662</v>
      </c>
      <c r="D148" s="113">
        <f t="shared" si="8"/>
        <v>87621.72</v>
      </c>
      <c r="E148" s="110">
        <f t="shared" si="9"/>
        <v>77702.28</v>
      </c>
      <c r="F148" s="102" t="str">
        <f t="shared" si="7"/>
        <v/>
      </c>
    </row>
    <row r="149" spans="1:6" x14ac:dyDescent="0.25">
      <c r="A149" s="117" t="s">
        <v>307</v>
      </c>
      <c r="B149" s="115" t="s">
        <v>286</v>
      </c>
      <c r="C149" s="110">
        <v>85798</v>
      </c>
      <c r="D149" s="113">
        <f t="shared" si="8"/>
        <v>90945.88</v>
      </c>
      <c r="E149" s="110">
        <f t="shared" si="9"/>
        <v>80650.12</v>
      </c>
      <c r="F149" s="102" t="str">
        <f t="shared" si="7"/>
        <v/>
      </c>
    </row>
    <row r="150" spans="1:6" x14ac:dyDescent="0.25">
      <c r="A150" s="117" t="s">
        <v>308</v>
      </c>
      <c r="B150" s="115" t="s">
        <v>286</v>
      </c>
      <c r="C150" s="110">
        <v>88886</v>
      </c>
      <c r="D150" s="113">
        <f t="shared" si="8"/>
        <v>94219.16</v>
      </c>
      <c r="E150" s="110">
        <f t="shared" si="9"/>
        <v>83552.84</v>
      </c>
      <c r="F150" s="102" t="str">
        <f t="shared" si="7"/>
        <v/>
      </c>
    </row>
    <row r="151" spans="1:6" x14ac:dyDescent="0.25">
      <c r="A151" s="117" t="s">
        <v>309</v>
      </c>
      <c r="B151" s="115" t="s">
        <v>286</v>
      </c>
      <c r="C151" s="110">
        <v>69627</v>
      </c>
      <c r="D151" s="113">
        <f t="shared" si="8"/>
        <v>73804.62000000001</v>
      </c>
      <c r="E151" s="110">
        <f t="shared" si="9"/>
        <v>65449.38</v>
      </c>
      <c r="F151" s="102" t="str">
        <f t="shared" si="7"/>
        <v/>
      </c>
    </row>
    <row r="152" spans="1:6" x14ac:dyDescent="0.25">
      <c r="A152" s="117" t="s">
        <v>310</v>
      </c>
      <c r="B152" s="115" t="s">
        <v>286</v>
      </c>
      <c r="C152" s="110">
        <v>73388</v>
      </c>
      <c r="D152" s="113">
        <f t="shared" si="8"/>
        <v>77791.28</v>
      </c>
      <c r="E152" s="110">
        <f t="shared" si="9"/>
        <v>68984.72</v>
      </c>
      <c r="F152" s="102" t="str">
        <f t="shared" si="7"/>
        <v/>
      </c>
    </row>
    <row r="153" spans="1:6" x14ac:dyDescent="0.25">
      <c r="A153" s="117" t="s">
        <v>311</v>
      </c>
      <c r="B153" s="115" t="s">
        <v>286</v>
      </c>
      <c r="C153" s="110">
        <v>77145</v>
      </c>
      <c r="D153" s="113">
        <f t="shared" si="8"/>
        <v>81773.7</v>
      </c>
      <c r="E153" s="110">
        <f t="shared" si="9"/>
        <v>72516.3</v>
      </c>
      <c r="F153" s="102" t="str">
        <f t="shared" si="7"/>
        <v/>
      </c>
    </row>
    <row r="154" spans="1:6" x14ac:dyDescent="0.25">
      <c r="A154" s="117" t="s">
        <v>312</v>
      </c>
      <c r="B154" s="115" t="s">
        <v>286</v>
      </c>
      <c r="C154" s="110">
        <v>80914</v>
      </c>
      <c r="D154" s="113">
        <f t="shared" si="8"/>
        <v>85768.840000000011</v>
      </c>
      <c r="E154" s="110">
        <f t="shared" si="9"/>
        <v>76059.159999999989</v>
      </c>
      <c r="F154" s="102" t="str">
        <f t="shared" si="7"/>
        <v/>
      </c>
    </row>
    <row r="155" spans="1:6" x14ac:dyDescent="0.25">
      <c r="A155" s="117" t="s">
        <v>313</v>
      </c>
      <c r="B155" s="115" t="s">
        <v>286</v>
      </c>
      <c r="C155" s="110">
        <v>84672</v>
      </c>
      <c r="D155" s="113">
        <f t="shared" si="8"/>
        <v>89752.320000000007</v>
      </c>
      <c r="E155" s="110">
        <f t="shared" si="9"/>
        <v>79591.679999999993</v>
      </c>
      <c r="F155" s="102" t="str">
        <f t="shared" si="7"/>
        <v/>
      </c>
    </row>
    <row r="156" spans="1:6" x14ac:dyDescent="0.25">
      <c r="A156" s="117" t="s">
        <v>314</v>
      </c>
      <c r="B156" s="115" t="s">
        <v>286</v>
      </c>
      <c r="C156" s="110">
        <v>88431</v>
      </c>
      <c r="D156" s="113">
        <f t="shared" si="8"/>
        <v>93736.86</v>
      </c>
      <c r="E156" s="110">
        <f t="shared" si="9"/>
        <v>83125.14</v>
      </c>
      <c r="F156" s="102" t="str">
        <f t="shared" si="7"/>
        <v/>
      </c>
    </row>
    <row r="157" spans="1:6" x14ac:dyDescent="0.25">
      <c r="A157" s="117" t="s">
        <v>315</v>
      </c>
      <c r="B157" s="115" t="s">
        <v>286</v>
      </c>
      <c r="C157" s="110">
        <v>92193</v>
      </c>
      <c r="D157" s="113">
        <f t="shared" si="8"/>
        <v>97724.58</v>
      </c>
      <c r="E157" s="110">
        <f t="shared" si="9"/>
        <v>86661.42</v>
      </c>
      <c r="F157" s="102" t="str">
        <f t="shared" si="7"/>
        <v/>
      </c>
    </row>
    <row r="158" spans="1:6" x14ac:dyDescent="0.25">
      <c r="A158" s="117" t="s">
        <v>316</v>
      </c>
      <c r="B158" s="115" t="s">
        <v>286</v>
      </c>
      <c r="C158" s="110">
        <v>95953</v>
      </c>
      <c r="D158" s="113">
        <f t="shared" si="8"/>
        <v>101710.18000000001</v>
      </c>
      <c r="E158" s="110">
        <f t="shared" si="9"/>
        <v>90195.819999999992</v>
      </c>
      <c r="F158" s="102" t="str">
        <f t="shared" si="7"/>
        <v/>
      </c>
    </row>
    <row r="159" spans="1:6" x14ac:dyDescent="0.25">
      <c r="A159" s="117" t="s">
        <v>317</v>
      </c>
      <c r="B159" s="115" t="s">
        <v>286</v>
      </c>
      <c r="C159" s="110">
        <v>99716</v>
      </c>
      <c r="D159" s="113">
        <f t="shared" si="8"/>
        <v>105698.96</v>
      </c>
      <c r="E159" s="110">
        <f t="shared" si="9"/>
        <v>93733.04</v>
      </c>
      <c r="F159" s="102" t="str">
        <f t="shared" si="7"/>
        <v/>
      </c>
    </row>
    <row r="160" spans="1:6" x14ac:dyDescent="0.25">
      <c r="A160" s="117" t="s">
        <v>318</v>
      </c>
      <c r="B160" s="115" t="s">
        <v>286</v>
      </c>
      <c r="C160" s="110">
        <v>78612</v>
      </c>
      <c r="D160" s="113">
        <f t="shared" si="8"/>
        <v>83328.72</v>
      </c>
      <c r="E160" s="110">
        <f t="shared" si="9"/>
        <v>73895.28</v>
      </c>
      <c r="F160" s="102" t="str">
        <f t="shared" si="7"/>
        <v/>
      </c>
    </row>
    <row r="161" spans="1:6" x14ac:dyDescent="0.25">
      <c r="A161" s="117" t="s">
        <v>319</v>
      </c>
      <c r="B161" s="115" t="s">
        <v>286</v>
      </c>
      <c r="C161" s="110">
        <v>82566</v>
      </c>
      <c r="D161" s="113">
        <f t="shared" si="8"/>
        <v>87519.96</v>
      </c>
      <c r="E161" s="110">
        <f t="shared" si="9"/>
        <v>77612.039999999994</v>
      </c>
      <c r="F161" s="102" t="str">
        <f t="shared" si="7"/>
        <v/>
      </c>
    </row>
    <row r="162" spans="1:6" x14ac:dyDescent="0.25">
      <c r="A162" s="117" t="s">
        <v>320</v>
      </c>
      <c r="B162" s="115" t="s">
        <v>286</v>
      </c>
      <c r="C162" s="110">
        <v>86519</v>
      </c>
      <c r="D162" s="113">
        <f t="shared" si="8"/>
        <v>91710.14</v>
      </c>
      <c r="E162" s="110">
        <f t="shared" si="9"/>
        <v>81327.86</v>
      </c>
      <c r="F162" s="102" t="str">
        <f t="shared" si="7"/>
        <v/>
      </c>
    </row>
    <row r="163" spans="1:6" x14ac:dyDescent="0.25">
      <c r="A163" s="117" t="s">
        <v>321</v>
      </c>
      <c r="B163" s="115" t="s">
        <v>286</v>
      </c>
      <c r="C163" s="110">
        <v>90474</v>
      </c>
      <c r="D163" s="113">
        <f t="shared" si="8"/>
        <v>95902.44</v>
      </c>
      <c r="E163" s="110">
        <f t="shared" si="9"/>
        <v>85045.56</v>
      </c>
      <c r="F163" s="102" t="str">
        <f t="shared" si="7"/>
        <v/>
      </c>
    </row>
    <row r="164" spans="1:6" x14ac:dyDescent="0.25">
      <c r="A164" s="117" t="s">
        <v>322</v>
      </c>
      <c r="B164" s="115" t="s">
        <v>286</v>
      </c>
      <c r="C164" s="110">
        <v>94429</v>
      </c>
      <c r="D164" s="113">
        <f t="shared" si="8"/>
        <v>100094.74</v>
      </c>
      <c r="E164" s="110">
        <f t="shared" si="9"/>
        <v>88763.26</v>
      </c>
      <c r="F164" s="102" t="str">
        <f t="shared" si="7"/>
        <v/>
      </c>
    </row>
    <row r="165" spans="1:6" x14ac:dyDescent="0.25">
      <c r="A165" s="117" t="s">
        <v>323</v>
      </c>
      <c r="B165" s="115" t="s">
        <v>286</v>
      </c>
      <c r="C165" s="110">
        <v>98388</v>
      </c>
      <c r="D165" s="113">
        <f t="shared" si="8"/>
        <v>104291.28</v>
      </c>
      <c r="E165" s="110">
        <f t="shared" si="9"/>
        <v>92484.72</v>
      </c>
      <c r="F165" s="102" t="str">
        <f t="shared" si="7"/>
        <v/>
      </c>
    </row>
    <row r="166" spans="1:6" x14ac:dyDescent="0.25">
      <c r="A166" s="117" t="s">
        <v>324</v>
      </c>
      <c r="B166" s="115" t="s">
        <v>286</v>
      </c>
      <c r="C166" s="110">
        <v>102341</v>
      </c>
      <c r="D166" s="113">
        <f t="shared" si="8"/>
        <v>108481.46</v>
      </c>
      <c r="E166" s="110">
        <f t="shared" si="9"/>
        <v>96200.54</v>
      </c>
      <c r="F166" s="102" t="str">
        <f t="shared" si="7"/>
        <v/>
      </c>
    </row>
    <row r="167" spans="1:6" x14ac:dyDescent="0.25">
      <c r="A167" s="117" t="s">
        <v>325</v>
      </c>
      <c r="B167" s="115" t="s">
        <v>286</v>
      </c>
      <c r="C167" s="110">
        <v>106299</v>
      </c>
      <c r="D167" s="113">
        <f t="shared" si="8"/>
        <v>112676.94</v>
      </c>
      <c r="E167" s="110">
        <f t="shared" si="9"/>
        <v>99921.06</v>
      </c>
      <c r="F167" s="102" t="str">
        <f t="shared" si="7"/>
        <v/>
      </c>
    </row>
    <row r="168" spans="1:6" x14ac:dyDescent="0.25">
      <c r="A168" s="117" t="s">
        <v>326</v>
      </c>
      <c r="B168" s="115" t="s">
        <v>286</v>
      </c>
      <c r="C168" s="110">
        <v>110259</v>
      </c>
      <c r="D168" s="113">
        <f t="shared" si="8"/>
        <v>116874.54000000001</v>
      </c>
      <c r="E168" s="110">
        <f t="shared" si="9"/>
        <v>103643.45999999999</v>
      </c>
      <c r="F168" s="102" t="str">
        <f t="shared" si="7"/>
        <v/>
      </c>
    </row>
    <row r="169" spans="1:6" x14ac:dyDescent="0.25">
      <c r="A169" s="117" t="s">
        <v>327</v>
      </c>
      <c r="B169" s="115" t="s">
        <v>286</v>
      </c>
      <c r="C169" s="110">
        <v>114216</v>
      </c>
      <c r="D169" s="113">
        <f t="shared" si="8"/>
        <v>121068.96</v>
      </c>
      <c r="E169" s="110">
        <f t="shared" si="9"/>
        <v>107363.04</v>
      </c>
      <c r="F169" s="102" t="str">
        <f t="shared" si="7"/>
        <v/>
      </c>
    </row>
    <row r="170" spans="1:6" x14ac:dyDescent="0.25">
      <c r="A170" s="117" t="s">
        <v>328</v>
      </c>
      <c r="B170" s="115" t="s">
        <v>286</v>
      </c>
      <c r="C170" s="110">
        <v>84400</v>
      </c>
      <c r="D170" s="113">
        <f t="shared" si="8"/>
        <v>89464</v>
      </c>
      <c r="E170" s="110">
        <f t="shared" si="9"/>
        <v>79336</v>
      </c>
      <c r="F170" s="102" t="str">
        <f t="shared" si="7"/>
        <v/>
      </c>
    </row>
    <row r="171" spans="1:6" x14ac:dyDescent="0.25">
      <c r="A171" s="117" t="s">
        <v>329</v>
      </c>
      <c r="B171" s="115" t="s">
        <v>286</v>
      </c>
      <c r="C171" s="110">
        <v>88835</v>
      </c>
      <c r="D171" s="113">
        <f t="shared" si="8"/>
        <v>94165.1</v>
      </c>
      <c r="E171" s="110">
        <f t="shared" si="9"/>
        <v>83504.899999999994</v>
      </c>
      <c r="F171" s="102" t="str">
        <f t="shared" si="7"/>
        <v/>
      </c>
    </row>
    <row r="172" spans="1:6" x14ac:dyDescent="0.25">
      <c r="A172" s="117" t="s">
        <v>330</v>
      </c>
      <c r="B172" s="115" t="s">
        <v>286</v>
      </c>
      <c r="C172" s="110">
        <v>93255</v>
      </c>
      <c r="D172" s="113">
        <f t="shared" si="8"/>
        <v>98850.3</v>
      </c>
      <c r="E172" s="110">
        <f t="shared" si="9"/>
        <v>87659.7</v>
      </c>
      <c r="F172" s="102" t="str">
        <f t="shared" si="7"/>
        <v/>
      </c>
    </row>
    <row r="173" spans="1:6" x14ac:dyDescent="0.25">
      <c r="A173" s="117" t="s">
        <v>331</v>
      </c>
      <c r="B173" s="115" t="s">
        <v>286</v>
      </c>
      <c r="C173" s="110">
        <v>97687</v>
      </c>
      <c r="D173" s="113">
        <f t="shared" si="8"/>
        <v>103548.22</v>
      </c>
      <c r="E173" s="110">
        <f t="shared" si="9"/>
        <v>91825.78</v>
      </c>
      <c r="F173" s="102" t="str">
        <f t="shared" si="7"/>
        <v/>
      </c>
    </row>
    <row r="174" spans="1:6" x14ac:dyDescent="0.25">
      <c r="A174" s="117" t="s">
        <v>332</v>
      </c>
      <c r="B174" s="115" t="s">
        <v>286</v>
      </c>
      <c r="C174" s="110">
        <v>102117</v>
      </c>
      <c r="D174" s="113">
        <f t="shared" si="8"/>
        <v>108244.02</v>
      </c>
      <c r="E174" s="110">
        <f t="shared" si="9"/>
        <v>95989.98</v>
      </c>
      <c r="F174" s="102" t="str">
        <f t="shared" si="7"/>
        <v/>
      </c>
    </row>
    <row r="175" spans="1:6" x14ac:dyDescent="0.25">
      <c r="A175" s="117" t="s">
        <v>333</v>
      </c>
      <c r="B175" s="115" t="s">
        <v>286</v>
      </c>
      <c r="C175" s="110">
        <v>106548</v>
      </c>
      <c r="D175" s="113">
        <f t="shared" si="8"/>
        <v>112940.88</v>
      </c>
      <c r="E175" s="110">
        <f t="shared" si="9"/>
        <v>100155.12</v>
      </c>
      <c r="F175" s="102" t="str">
        <f t="shared" si="7"/>
        <v/>
      </c>
    </row>
    <row r="176" spans="1:6" x14ac:dyDescent="0.25">
      <c r="A176" s="117" t="s">
        <v>334</v>
      </c>
      <c r="B176" s="115" t="s">
        <v>286</v>
      </c>
      <c r="C176" s="110">
        <v>110986</v>
      </c>
      <c r="D176" s="113">
        <f t="shared" si="8"/>
        <v>117645.16</v>
      </c>
      <c r="E176" s="110">
        <f t="shared" si="9"/>
        <v>104326.84</v>
      </c>
      <c r="F176" s="102" t="str">
        <f t="shared" si="7"/>
        <v/>
      </c>
    </row>
    <row r="177" spans="1:6" x14ac:dyDescent="0.25">
      <c r="A177" s="117" t="s">
        <v>335</v>
      </c>
      <c r="B177" s="115" t="s">
        <v>286</v>
      </c>
      <c r="C177" s="110">
        <v>115410</v>
      </c>
      <c r="D177" s="113">
        <f t="shared" si="8"/>
        <v>122334.6</v>
      </c>
      <c r="E177" s="110">
        <f t="shared" si="9"/>
        <v>108485.4</v>
      </c>
      <c r="F177" s="102" t="str">
        <f t="shared" si="7"/>
        <v/>
      </c>
    </row>
    <row r="178" spans="1:6" x14ac:dyDescent="0.25">
      <c r="A178" s="117" t="s">
        <v>336</v>
      </c>
      <c r="B178" s="115" t="s">
        <v>286</v>
      </c>
      <c r="C178" s="110">
        <v>119844</v>
      </c>
      <c r="D178" s="113">
        <f t="shared" si="8"/>
        <v>127034.64</v>
      </c>
      <c r="E178" s="110">
        <f t="shared" si="9"/>
        <v>112653.36</v>
      </c>
      <c r="F178" s="102" t="str">
        <f t="shared" si="7"/>
        <v/>
      </c>
    </row>
    <row r="179" spans="1:6" x14ac:dyDescent="0.25">
      <c r="A179" s="117" t="s">
        <v>337</v>
      </c>
      <c r="B179" s="115" t="s">
        <v>286</v>
      </c>
      <c r="C179" s="110">
        <v>124272</v>
      </c>
      <c r="D179" s="113">
        <f t="shared" si="8"/>
        <v>131728.32000000001</v>
      </c>
      <c r="E179" s="110">
        <f t="shared" si="9"/>
        <v>116815.67999999999</v>
      </c>
      <c r="F179" s="102" t="str">
        <f t="shared" si="7"/>
        <v/>
      </c>
    </row>
    <row r="180" spans="1:6" x14ac:dyDescent="0.25">
      <c r="A180" s="117" t="s">
        <v>338</v>
      </c>
      <c r="B180" s="115" t="s">
        <v>286</v>
      </c>
      <c r="C180" s="110">
        <v>90483</v>
      </c>
      <c r="D180" s="113">
        <f t="shared" si="8"/>
        <v>95911.98000000001</v>
      </c>
      <c r="E180" s="110">
        <f t="shared" si="9"/>
        <v>85054.01999999999</v>
      </c>
      <c r="F180" s="102" t="str">
        <f t="shared" si="7"/>
        <v/>
      </c>
    </row>
    <row r="181" spans="1:6" x14ac:dyDescent="0.25">
      <c r="A181" s="117" t="s">
        <v>339</v>
      </c>
      <c r="B181" s="115" t="s">
        <v>286</v>
      </c>
      <c r="C181" s="110">
        <v>94734</v>
      </c>
      <c r="D181" s="113">
        <f t="shared" si="8"/>
        <v>100418.04000000001</v>
      </c>
      <c r="E181" s="110">
        <f t="shared" si="9"/>
        <v>89049.959999999992</v>
      </c>
      <c r="F181" s="102" t="str">
        <f t="shared" si="7"/>
        <v/>
      </c>
    </row>
    <row r="182" spans="1:6" x14ac:dyDescent="0.25">
      <c r="A182" s="117" t="s">
        <v>340</v>
      </c>
      <c r="B182" s="115" t="s">
        <v>286</v>
      </c>
      <c r="C182" s="110">
        <v>98997</v>
      </c>
      <c r="D182" s="113">
        <f t="shared" si="8"/>
        <v>104936.82</v>
      </c>
      <c r="E182" s="110">
        <f t="shared" si="9"/>
        <v>93057.18</v>
      </c>
      <c r="F182" s="102" t="str">
        <f t="shared" si="7"/>
        <v/>
      </c>
    </row>
    <row r="183" spans="1:6" x14ac:dyDescent="0.25">
      <c r="A183" s="117" t="s">
        <v>341</v>
      </c>
      <c r="B183" s="115" t="s">
        <v>286</v>
      </c>
      <c r="C183" s="110">
        <v>103246</v>
      </c>
      <c r="D183" s="113">
        <f t="shared" si="8"/>
        <v>109440.76000000001</v>
      </c>
      <c r="E183" s="110">
        <f t="shared" si="9"/>
        <v>97051.239999999991</v>
      </c>
      <c r="F183" s="102" t="str">
        <f t="shared" si="7"/>
        <v/>
      </c>
    </row>
    <row r="184" spans="1:6" x14ac:dyDescent="0.25">
      <c r="A184" s="117" t="s">
        <v>342</v>
      </c>
      <c r="B184" s="115" t="s">
        <v>286</v>
      </c>
      <c r="C184" s="110">
        <v>107511</v>
      </c>
      <c r="D184" s="113">
        <f t="shared" si="8"/>
        <v>113961.66</v>
      </c>
      <c r="E184" s="110">
        <f t="shared" si="9"/>
        <v>101060.34</v>
      </c>
      <c r="F184" s="102" t="str">
        <f t="shared" si="7"/>
        <v/>
      </c>
    </row>
    <row r="185" spans="1:6" x14ac:dyDescent="0.25">
      <c r="A185" s="117" t="s">
        <v>343</v>
      </c>
      <c r="B185" s="115" t="s">
        <v>286</v>
      </c>
      <c r="C185" s="110">
        <v>111763</v>
      </c>
      <c r="D185" s="113">
        <f t="shared" si="8"/>
        <v>118468.78</v>
      </c>
      <c r="E185" s="110">
        <f t="shared" si="9"/>
        <v>105057.22</v>
      </c>
      <c r="F185" s="102" t="str">
        <f t="shared" si="7"/>
        <v/>
      </c>
    </row>
    <row r="186" spans="1:6" x14ac:dyDescent="0.25">
      <c r="A186" s="117" t="s">
        <v>344</v>
      </c>
      <c r="B186" s="115" t="s">
        <v>286</v>
      </c>
      <c r="C186" s="110">
        <v>116016</v>
      </c>
      <c r="D186" s="113">
        <f t="shared" si="8"/>
        <v>122976.96000000001</v>
      </c>
      <c r="E186" s="110">
        <f t="shared" si="9"/>
        <v>109055.03999999999</v>
      </c>
      <c r="F186" s="102" t="str">
        <f t="shared" si="7"/>
        <v/>
      </c>
    </row>
    <row r="187" spans="1:6" x14ac:dyDescent="0.25">
      <c r="A187" s="117" t="s">
        <v>345</v>
      </c>
      <c r="B187" s="115" t="s">
        <v>286</v>
      </c>
      <c r="C187" s="110">
        <v>120272</v>
      </c>
      <c r="D187" s="113">
        <f t="shared" si="8"/>
        <v>127488.32000000001</v>
      </c>
      <c r="E187" s="110">
        <f t="shared" si="9"/>
        <v>113055.67999999999</v>
      </c>
      <c r="F187" s="102" t="str">
        <f t="shared" si="7"/>
        <v/>
      </c>
    </row>
    <row r="188" spans="1:6" x14ac:dyDescent="0.25">
      <c r="A188" s="117" t="s">
        <v>346</v>
      </c>
      <c r="B188" s="115" t="s">
        <v>286</v>
      </c>
      <c r="C188" s="110">
        <v>124533</v>
      </c>
      <c r="D188" s="113">
        <f t="shared" si="8"/>
        <v>132004.98000000001</v>
      </c>
      <c r="E188" s="110">
        <f t="shared" si="9"/>
        <v>117061.01999999999</v>
      </c>
      <c r="F188" s="102" t="str">
        <f t="shared" si="7"/>
        <v/>
      </c>
    </row>
    <row r="189" spans="1:6" x14ac:dyDescent="0.25">
      <c r="A189" s="117" t="s">
        <v>347</v>
      </c>
      <c r="B189" s="115" t="s">
        <v>286</v>
      </c>
      <c r="C189" s="110">
        <v>128784</v>
      </c>
      <c r="D189" s="113">
        <f t="shared" si="8"/>
        <v>136511.04000000001</v>
      </c>
      <c r="E189" s="110">
        <f t="shared" si="9"/>
        <v>121056.95999999999</v>
      </c>
      <c r="F189" s="102" t="str">
        <f t="shared" si="7"/>
        <v/>
      </c>
    </row>
    <row r="190" spans="1:6" x14ac:dyDescent="0.25">
      <c r="A190" s="108" t="s">
        <v>348</v>
      </c>
      <c r="B190" s="115" t="s">
        <v>286</v>
      </c>
      <c r="C190" s="110">
        <v>41929</v>
      </c>
      <c r="D190" s="113">
        <f t="shared" si="8"/>
        <v>44444.740000000005</v>
      </c>
      <c r="E190" s="110">
        <f t="shared" si="9"/>
        <v>39413.259999999995</v>
      </c>
      <c r="F190" s="102" t="str">
        <f t="shared" si="7"/>
        <v/>
      </c>
    </row>
    <row r="191" spans="1:6" x14ac:dyDescent="0.25">
      <c r="A191" s="108" t="s">
        <v>349</v>
      </c>
      <c r="B191" s="115" t="s">
        <v>286</v>
      </c>
      <c r="C191" s="110">
        <v>44372</v>
      </c>
      <c r="D191" s="113">
        <f t="shared" si="8"/>
        <v>47034.32</v>
      </c>
      <c r="E191" s="110">
        <f t="shared" si="9"/>
        <v>41709.68</v>
      </c>
      <c r="F191" s="102" t="str">
        <f t="shared" si="7"/>
        <v/>
      </c>
    </row>
    <row r="192" spans="1:6" x14ac:dyDescent="0.25">
      <c r="A192" s="108" t="s">
        <v>350</v>
      </c>
      <c r="B192" s="115" t="s">
        <v>286</v>
      </c>
      <c r="C192" s="110">
        <v>46818</v>
      </c>
      <c r="D192" s="113">
        <f t="shared" si="8"/>
        <v>49627.08</v>
      </c>
      <c r="E192" s="110">
        <f t="shared" si="9"/>
        <v>44008.92</v>
      </c>
      <c r="F192" s="102" t="str">
        <f t="shared" si="7"/>
        <v/>
      </c>
    </row>
    <row r="193" spans="1:6" x14ac:dyDescent="0.25">
      <c r="A193" s="108" t="s">
        <v>351</v>
      </c>
      <c r="B193" s="115" t="s">
        <v>286</v>
      </c>
      <c r="C193" s="110">
        <v>49243</v>
      </c>
      <c r="D193" s="113">
        <f t="shared" si="8"/>
        <v>52197.58</v>
      </c>
      <c r="E193" s="110">
        <f t="shared" si="9"/>
        <v>46288.42</v>
      </c>
      <c r="F193" s="102" t="str">
        <f t="shared" ref="F193:F256" si="10">IF(COUNTIF(C$2:C$1297, C193)&gt;1, "Duplicate", "")</f>
        <v/>
      </c>
    </row>
    <row r="194" spans="1:6" x14ac:dyDescent="0.25">
      <c r="A194" s="108" t="s">
        <v>352</v>
      </c>
      <c r="B194" s="115" t="s">
        <v>286</v>
      </c>
      <c r="C194" s="110">
        <v>51686</v>
      </c>
      <c r="D194" s="113">
        <f t="shared" ref="D194:D257" si="11">SUM(C194*1.06)</f>
        <v>54787.16</v>
      </c>
      <c r="E194" s="110">
        <f t="shared" ref="E194:E257" si="12">SUM(C194*0.94)</f>
        <v>48584.84</v>
      </c>
      <c r="F194" s="102" t="str">
        <f t="shared" si="10"/>
        <v/>
      </c>
    </row>
    <row r="195" spans="1:6" x14ac:dyDescent="0.25">
      <c r="A195" s="108" t="s">
        <v>353</v>
      </c>
      <c r="B195" s="115" t="s">
        <v>286</v>
      </c>
      <c r="C195" s="110">
        <v>54129</v>
      </c>
      <c r="D195" s="113">
        <f t="shared" si="11"/>
        <v>57376.740000000005</v>
      </c>
      <c r="E195" s="110">
        <f t="shared" si="12"/>
        <v>50881.259999999995</v>
      </c>
      <c r="F195" s="102" t="str">
        <f t="shared" si="10"/>
        <v/>
      </c>
    </row>
    <row r="196" spans="1:6" x14ac:dyDescent="0.25">
      <c r="A196" s="108" t="s">
        <v>354</v>
      </c>
      <c r="B196" s="115" t="s">
        <v>286</v>
      </c>
      <c r="C196" s="110">
        <v>56561</v>
      </c>
      <c r="D196" s="113">
        <f t="shared" si="11"/>
        <v>59954.66</v>
      </c>
      <c r="E196" s="110">
        <f t="shared" si="12"/>
        <v>53167.34</v>
      </c>
      <c r="F196" s="102" t="str">
        <f t="shared" si="10"/>
        <v/>
      </c>
    </row>
    <row r="197" spans="1:6" x14ac:dyDescent="0.25">
      <c r="A197" s="108" t="s">
        <v>355</v>
      </c>
      <c r="B197" s="115" t="s">
        <v>286</v>
      </c>
      <c r="C197" s="110">
        <v>59003</v>
      </c>
      <c r="D197" s="113">
        <f t="shared" si="11"/>
        <v>62543.18</v>
      </c>
      <c r="E197" s="110">
        <f t="shared" si="12"/>
        <v>55462.82</v>
      </c>
      <c r="F197" s="102" t="str">
        <f t="shared" si="10"/>
        <v/>
      </c>
    </row>
    <row r="198" spans="1:6" x14ac:dyDescent="0.25">
      <c r="A198" s="108" t="s">
        <v>356</v>
      </c>
      <c r="B198" s="115" t="s">
        <v>286</v>
      </c>
      <c r="C198" s="110">
        <v>44416</v>
      </c>
      <c r="D198" s="113">
        <f t="shared" si="11"/>
        <v>47080.959999999999</v>
      </c>
      <c r="E198" s="110">
        <f t="shared" si="12"/>
        <v>41751.040000000001</v>
      </c>
      <c r="F198" s="102" t="str">
        <f t="shared" si="10"/>
        <v/>
      </c>
    </row>
    <row r="199" spans="1:6" x14ac:dyDescent="0.25">
      <c r="A199" s="108" t="s">
        <v>357</v>
      </c>
      <c r="B199" s="115" t="s">
        <v>286</v>
      </c>
      <c r="C199" s="110">
        <v>46912</v>
      </c>
      <c r="D199" s="113">
        <f t="shared" si="11"/>
        <v>49726.720000000001</v>
      </c>
      <c r="E199" s="110">
        <f t="shared" si="12"/>
        <v>44097.279999999999</v>
      </c>
      <c r="F199" s="102" t="str">
        <f t="shared" si="10"/>
        <v/>
      </c>
    </row>
    <row r="200" spans="1:6" x14ac:dyDescent="0.25">
      <c r="A200" s="108" t="s">
        <v>358</v>
      </c>
      <c r="B200" s="115" t="s">
        <v>286</v>
      </c>
      <c r="C200" s="110">
        <v>49419</v>
      </c>
      <c r="D200" s="113">
        <f t="shared" si="11"/>
        <v>52384.14</v>
      </c>
      <c r="E200" s="110">
        <f t="shared" si="12"/>
        <v>46453.86</v>
      </c>
      <c r="F200" s="102" t="str">
        <f t="shared" si="10"/>
        <v/>
      </c>
    </row>
    <row r="201" spans="1:6" x14ac:dyDescent="0.25">
      <c r="A201" s="108" t="s">
        <v>359</v>
      </c>
      <c r="B201" s="115" t="s">
        <v>286</v>
      </c>
      <c r="C201" s="110">
        <v>51923</v>
      </c>
      <c r="D201" s="113">
        <f t="shared" si="11"/>
        <v>55038.380000000005</v>
      </c>
      <c r="E201" s="110">
        <f t="shared" si="12"/>
        <v>48807.619999999995</v>
      </c>
      <c r="F201" s="102" t="str">
        <f t="shared" si="10"/>
        <v/>
      </c>
    </row>
    <row r="202" spans="1:6" x14ac:dyDescent="0.25">
      <c r="A202" s="108" t="s">
        <v>360</v>
      </c>
      <c r="B202" s="115" t="s">
        <v>286</v>
      </c>
      <c r="C202" s="110">
        <v>54429</v>
      </c>
      <c r="D202" s="113">
        <f t="shared" si="11"/>
        <v>57694.740000000005</v>
      </c>
      <c r="E202" s="110">
        <f t="shared" si="12"/>
        <v>51163.259999999995</v>
      </c>
      <c r="F202" s="102" t="str">
        <f t="shared" si="10"/>
        <v/>
      </c>
    </row>
    <row r="203" spans="1:6" x14ac:dyDescent="0.25">
      <c r="A203" s="108" t="s">
        <v>361</v>
      </c>
      <c r="B203" s="115" t="s">
        <v>286</v>
      </c>
      <c r="C203" s="110">
        <v>56933</v>
      </c>
      <c r="D203" s="113">
        <f t="shared" si="11"/>
        <v>60348.98</v>
      </c>
      <c r="E203" s="110">
        <f t="shared" si="12"/>
        <v>53517.02</v>
      </c>
      <c r="F203" s="102" t="str">
        <f t="shared" si="10"/>
        <v/>
      </c>
    </row>
    <row r="204" spans="1:6" x14ac:dyDescent="0.25">
      <c r="A204" s="108" t="s">
        <v>362</v>
      </c>
      <c r="B204" s="115" t="s">
        <v>286</v>
      </c>
      <c r="C204" s="110">
        <v>59430</v>
      </c>
      <c r="D204" s="113">
        <f t="shared" si="11"/>
        <v>62995.8</v>
      </c>
      <c r="E204" s="110">
        <f t="shared" si="12"/>
        <v>55864.2</v>
      </c>
      <c r="F204" s="102" t="str">
        <f t="shared" si="10"/>
        <v/>
      </c>
    </row>
    <row r="205" spans="1:6" x14ac:dyDescent="0.25">
      <c r="A205" s="108" t="s">
        <v>363</v>
      </c>
      <c r="B205" s="115" t="s">
        <v>286</v>
      </c>
      <c r="C205" s="110">
        <v>61932</v>
      </c>
      <c r="D205" s="113">
        <f t="shared" si="11"/>
        <v>65647.92</v>
      </c>
      <c r="E205" s="110">
        <f t="shared" si="12"/>
        <v>58216.079999999994</v>
      </c>
      <c r="F205" s="102" t="str">
        <f t="shared" si="10"/>
        <v/>
      </c>
    </row>
    <row r="206" spans="1:6" x14ac:dyDescent="0.25">
      <c r="A206" s="108" t="s">
        <v>364</v>
      </c>
      <c r="B206" s="115" t="s">
        <v>286</v>
      </c>
      <c r="C206" s="110">
        <v>64467</v>
      </c>
      <c r="D206" s="113">
        <f t="shared" si="11"/>
        <v>68335.02</v>
      </c>
      <c r="E206" s="110">
        <f t="shared" si="12"/>
        <v>60598.979999999996</v>
      </c>
      <c r="F206" s="102" t="str">
        <f t="shared" si="10"/>
        <v/>
      </c>
    </row>
    <row r="207" spans="1:6" x14ac:dyDescent="0.25">
      <c r="A207" s="108" t="s">
        <v>365</v>
      </c>
      <c r="B207" s="115" t="s">
        <v>286</v>
      </c>
      <c r="C207" s="110">
        <v>51223</v>
      </c>
      <c r="D207" s="113">
        <f t="shared" si="11"/>
        <v>54296.380000000005</v>
      </c>
      <c r="E207" s="110">
        <f t="shared" si="12"/>
        <v>48149.619999999995</v>
      </c>
      <c r="F207" s="102" t="str">
        <f t="shared" si="10"/>
        <v/>
      </c>
    </row>
    <row r="208" spans="1:6" x14ac:dyDescent="0.25">
      <c r="A208" s="108" t="s">
        <v>366</v>
      </c>
      <c r="B208" s="115" t="s">
        <v>286</v>
      </c>
      <c r="C208" s="110">
        <v>53741</v>
      </c>
      <c r="D208" s="113">
        <f t="shared" si="11"/>
        <v>56965.460000000006</v>
      </c>
      <c r="E208" s="110">
        <f t="shared" si="12"/>
        <v>50516.539999999994</v>
      </c>
      <c r="F208" s="102" t="str">
        <f t="shared" si="10"/>
        <v/>
      </c>
    </row>
    <row r="209" spans="1:6" x14ac:dyDescent="0.25">
      <c r="A209" s="108" t="s">
        <v>367</v>
      </c>
      <c r="B209" s="115" t="s">
        <v>286</v>
      </c>
      <c r="C209" s="110">
        <v>56276</v>
      </c>
      <c r="D209" s="113">
        <f t="shared" si="11"/>
        <v>59652.560000000005</v>
      </c>
      <c r="E209" s="110">
        <f t="shared" si="12"/>
        <v>52899.439999999995</v>
      </c>
      <c r="F209" s="102" t="str">
        <f t="shared" si="10"/>
        <v/>
      </c>
    </row>
    <row r="210" spans="1:6" x14ac:dyDescent="0.25">
      <c r="A210" s="108" t="s">
        <v>368</v>
      </c>
      <c r="B210" s="115" t="s">
        <v>286</v>
      </c>
      <c r="C210" s="110">
        <v>58788</v>
      </c>
      <c r="D210" s="113">
        <f t="shared" si="11"/>
        <v>62315.280000000006</v>
      </c>
      <c r="E210" s="110">
        <f t="shared" si="12"/>
        <v>55260.719999999994</v>
      </c>
      <c r="F210" s="102" t="str">
        <f t="shared" si="10"/>
        <v/>
      </c>
    </row>
    <row r="211" spans="1:6" x14ac:dyDescent="0.25">
      <c r="A211" s="108" t="s">
        <v>369</v>
      </c>
      <c r="B211" s="115" t="s">
        <v>286</v>
      </c>
      <c r="C211" s="110">
        <v>61317</v>
      </c>
      <c r="D211" s="113">
        <f t="shared" si="11"/>
        <v>64996.020000000004</v>
      </c>
      <c r="E211" s="110">
        <f t="shared" si="12"/>
        <v>57637.979999999996</v>
      </c>
      <c r="F211" s="102" t="str">
        <f t="shared" si="10"/>
        <v/>
      </c>
    </row>
    <row r="212" spans="1:6" x14ac:dyDescent="0.25">
      <c r="A212" s="108" t="s">
        <v>370</v>
      </c>
      <c r="B212" s="115" t="s">
        <v>286</v>
      </c>
      <c r="C212" s="110">
        <v>63836</v>
      </c>
      <c r="D212" s="113">
        <f t="shared" si="11"/>
        <v>67666.16</v>
      </c>
      <c r="E212" s="110">
        <f t="shared" si="12"/>
        <v>60005.84</v>
      </c>
      <c r="F212" s="102" t="str">
        <f t="shared" si="10"/>
        <v/>
      </c>
    </row>
    <row r="213" spans="1:6" x14ac:dyDescent="0.25">
      <c r="A213" s="108" t="s">
        <v>371</v>
      </c>
      <c r="B213" s="115" t="s">
        <v>286</v>
      </c>
      <c r="C213" s="110">
        <v>66356</v>
      </c>
      <c r="D213" s="113">
        <f t="shared" si="11"/>
        <v>70337.36</v>
      </c>
      <c r="E213" s="110">
        <f t="shared" si="12"/>
        <v>62374.64</v>
      </c>
      <c r="F213" s="102" t="str">
        <f t="shared" si="10"/>
        <v/>
      </c>
    </row>
    <row r="214" spans="1:6" x14ac:dyDescent="0.25">
      <c r="A214" s="108" t="s">
        <v>372</v>
      </c>
      <c r="B214" s="115" t="s">
        <v>286</v>
      </c>
      <c r="C214" s="110">
        <v>68885</v>
      </c>
      <c r="D214" s="113">
        <f t="shared" si="11"/>
        <v>73018.100000000006</v>
      </c>
      <c r="E214" s="110">
        <f t="shared" si="12"/>
        <v>64751.899999999994</v>
      </c>
      <c r="F214" s="102" t="str">
        <f t="shared" si="10"/>
        <v/>
      </c>
    </row>
    <row r="215" spans="1:6" x14ac:dyDescent="0.25">
      <c r="A215" s="108" t="s">
        <v>373</v>
      </c>
      <c r="B215" s="115" t="s">
        <v>286</v>
      </c>
      <c r="C215" s="110">
        <v>71407</v>
      </c>
      <c r="D215" s="113">
        <f t="shared" si="11"/>
        <v>75691.42</v>
      </c>
      <c r="E215" s="110">
        <f t="shared" si="12"/>
        <v>67122.58</v>
      </c>
      <c r="F215" s="102" t="str">
        <f t="shared" si="10"/>
        <v/>
      </c>
    </row>
    <row r="216" spans="1:6" x14ac:dyDescent="0.25">
      <c r="A216" s="108" t="s">
        <v>374</v>
      </c>
      <c r="B216" s="115" t="s">
        <v>286</v>
      </c>
      <c r="C216" s="110">
        <v>59838</v>
      </c>
      <c r="D216" s="113">
        <f t="shared" si="11"/>
        <v>63428.280000000006</v>
      </c>
      <c r="E216" s="110">
        <f t="shared" si="12"/>
        <v>56247.719999999994</v>
      </c>
      <c r="F216" s="102" t="str">
        <f t="shared" si="10"/>
        <v/>
      </c>
    </row>
    <row r="217" spans="1:6" x14ac:dyDescent="0.25">
      <c r="A217" s="108" t="s">
        <v>375</v>
      </c>
      <c r="B217" s="115" t="s">
        <v>286</v>
      </c>
      <c r="C217" s="110">
        <v>62935</v>
      </c>
      <c r="D217" s="113">
        <f t="shared" si="11"/>
        <v>66711.100000000006</v>
      </c>
      <c r="E217" s="110">
        <f t="shared" si="12"/>
        <v>59158.899999999994</v>
      </c>
      <c r="F217" s="102" t="str">
        <f t="shared" si="10"/>
        <v/>
      </c>
    </row>
    <row r="218" spans="1:6" x14ac:dyDescent="0.25">
      <c r="A218" s="108" t="s">
        <v>376</v>
      </c>
      <c r="B218" s="115" t="s">
        <v>286</v>
      </c>
      <c r="C218" s="110">
        <v>66015</v>
      </c>
      <c r="D218" s="113">
        <f t="shared" si="11"/>
        <v>69975.900000000009</v>
      </c>
      <c r="E218" s="110">
        <f t="shared" si="12"/>
        <v>62054.1</v>
      </c>
      <c r="F218" s="102" t="str">
        <f t="shared" si="10"/>
        <v/>
      </c>
    </row>
    <row r="219" spans="1:6" x14ac:dyDescent="0.25">
      <c r="A219" s="108" t="s">
        <v>377</v>
      </c>
      <c r="B219" s="115" t="s">
        <v>286</v>
      </c>
      <c r="C219" s="110">
        <v>69107</v>
      </c>
      <c r="D219" s="113">
        <f t="shared" si="11"/>
        <v>73253.42</v>
      </c>
      <c r="E219" s="110">
        <f t="shared" si="12"/>
        <v>64960.579999999994</v>
      </c>
      <c r="F219" s="102" t="str">
        <f t="shared" si="10"/>
        <v/>
      </c>
    </row>
    <row r="220" spans="1:6" x14ac:dyDescent="0.25">
      <c r="A220" s="108" t="s">
        <v>378</v>
      </c>
      <c r="B220" s="115" t="s">
        <v>286</v>
      </c>
      <c r="C220" s="110">
        <v>72192</v>
      </c>
      <c r="D220" s="113">
        <f t="shared" si="11"/>
        <v>76523.520000000004</v>
      </c>
      <c r="E220" s="110">
        <f t="shared" si="12"/>
        <v>67860.479999999996</v>
      </c>
      <c r="F220" s="102" t="str">
        <f t="shared" si="10"/>
        <v/>
      </c>
    </row>
    <row r="221" spans="1:6" x14ac:dyDescent="0.25">
      <c r="A221" s="108" t="s">
        <v>379</v>
      </c>
      <c r="B221" s="115" t="s">
        <v>286</v>
      </c>
      <c r="C221" s="110">
        <v>75281</v>
      </c>
      <c r="D221" s="113">
        <f t="shared" si="11"/>
        <v>79797.86</v>
      </c>
      <c r="E221" s="110">
        <f t="shared" si="12"/>
        <v>70764.14</v>
      </c>
      <c r="F221" s="102" t="str">
        <f t="shared" si="10"/>
        <v/>
      </c>
    </row>
    <row r="222" spans="1:6" x14ac:dyDescent="0.25">
      <c r="A222" s="108" t="s">
        <v>380</v>
      </c>
      <c r="B222" s="115" t="s">
        <v>286</v>
      </c>
      <c r="C222" s="110">
        <v>78369</v>
      </c>
      <c r="D222" s="113">
        <f t="shared" si="11"/>
        <v>83071.14</v>
      </c>
      <c r="E222" s="110">
        <f t="shared" si="12"/>
        <v>73666.86</v>
      </c>
      <c r="F222" s="102" t="str">
        <f t="shared" si="10"/>
        <v/>
      </c>
    </row>
    <row r="223" spans="1:6" x14ac:dyDescent="0.25">
      <c r="A223" s="108" t="s">
        <v>381</v>
      </c>
      <c r="B223" s="115" t="s">
        <v>286</v>
      </c>
      <c r="C223" s="110">
        <v>81463</v>
      </c>
      <c r="D223" s="113">
        <f t="shared" si="11"/>
        <v>86350.78</v>
      </c>
      <c r="E223" s="110">
        <f t="shared" si="12"/>
        <v>76575.22</v>
      </c>
      <c r="F223" s="102" t="str">
        <f t="shared" si="10"/>
        <v/>
      </c>
    </row>
    <row r="224" spans="1:6" x14ac:dyDescent="0.25">
      <c r="A224" s="108" t="s">
        <v>382</v>
      </c>
      <c r="B224" s="115" t="s">
        <v>286</v>
      </c>
      <c r="C224" s="110">
        <v>84551</v>
      </c>
      <c r="D224" s="113">
        <f t="shared" si="11"/>
        <v>89624.06</v>
      </c>
      <c r="E224" s="110">
        <f t="shared" si="12"/>
        <v>79477.94</v>
      </c>
      <c r="F224" s="102" t="str">
        <f t="shared" si="10"/>
        <v/>
      </c>
    </row>
    <row r="225" spans="1:6" x14ac:dyDescent="0.25">
      <c r="A225" s="108" t="s">
        <v>383</v>
      </c>
      <c r="B225" s="115" t="s">
        <v>286</v>
      </c>
      <c r="C225" s="110">
        <v>87615</v>
      </c>
      <c r="D225" s="113">
        <f t="shared" si="11"/>
        <v>92871.900000000009</v>
      </c>
      <c r="E225" s="110">
        <f t="shared" si="12"/>
        <v>82358.099999999991</v>
      </c>
      <c r="F225" s="102" t="str">
        <f t="shared" si="10"/>
        <v/>
      </c>
    </row>
    <row r="226" spans="1:6" x14ac:dyDescent="0.25">
      <c r="A226" s="108" t="s">
        <v>384</v>
      </c>
      <c r="B226" s="115" t="s">
        <v>286</v>
      </c>
      <c r="C226" s="110">
        <v>65814</v>
      </c>
      <c r="D226" s="113">
        <f t="shared" si="11"/>
        <v>69762.84</v>
      </c>
      <c r="E226" s="110">
        <f t="shared" si="12"/>
        <v>61865.159999999996</v>
      </c>
      <c r="F226" s="102" t="str">
        <f t="shared" si="10"/>
        <v/>
      </c>
    </row>
    <row r="227" spans="1:6" x14ac:dyDescent="0.25">
      <c r="A227" s="108" t="s">
        <v>385</v>
      </c>
      <c r="B227" s="115" t="s">
        <v>286</v>
      </c>
      <c r="C227" s="110">
        <v>69372</v>
      </c>
      <c r="D227" s="113">
        <f t="shared" si="11"/>
        <v>73534.320000000007</v>
      </c>
      <c r="E227" s="110">
        <f t="shared" si="12"/>
        <v>65209.679999999993</v>
      </c>
      <c r="F227" s="102" t="str">
        <f t="shared" si="10"/>
        <v/>
      </c>
    </row>
    <row r="228" spans="1:6" x14ac:dyDescent="0.25">
      <c r="A228" s="108" t="s">
        <v>386</v>
      </c>
      <c r="B228" s="115" t="s">
        <v>286</v>
      </c>
      <c r="C228" s="110">
        <v>72924</v>
      </c>
      <c r="D228" s="113">
        <f t="shared" si="11"/>
        <v>77299.44</v>
      </c>
      <c r="E228" s="110">
        <f t="shared" si="12"/>
        <v>68548.56</v>
      </c>
      <c r="F228" s="102" t="str">
        <f t="shared" si="10"/>
        <v/>
      </c>
    </row>
    <row r="229" spans="1:6" x14ac:dyDescent="0.25">
      <c r="A229" s="108" t="s">
        <v>387</v>
      </c>
      <c r="B229" s="115" t="s">
        <v>286</v>
      </c>
      <c r="C229" s="110">
        <v>76480</v>
      </c>
      <c r="D229" s="113">
        <f t="shared" si="11"/>
        <v>81068.800000000003</v>
      </c>
      <c r="E229" s="110">
        <f t="shared" si="12"/>
        <v>71891.199999999997</v>
      </c>
      <c r="F229" s="102" t="str">
        <f t="shared" si="10"/>
        <v/>
      </c>
    </row>
    <row r="230" spans="1:6" x14ac:dyDescent="0.25">
      <c r="A230" s="108" t="s">
        <v>388</v>
      </c>
      <c r="B230" s="115" t="s">
        <v>286</v>
      </c>
      <c r="C230" s="110">
        <v>80020</v>
      </c>
      <c r="D230" s="113">
        <f t="shared" si="11"/>
        <v>84821.2</v>
      </c>
      <c r="E230" s="110">
        <f t="shared" si="12"/>
        <v>75218.8</v>
      </c>
      <c r="F230" s="102" t="str">
        <f t="shared" si="10"/>
        <v/>
      </c>
    </row>
    <row r="231" spans="1:6" x14ac:dyDescent="0.25">
      <c r="A231" s="108" t="s">
        <v>389</v>
      </c>
      <c r="B231" s="115" t="s">
        <v>286</v>
      </c>
      <c r="C231" s="110">
        <v>83577</v>
      </c>
      <c r="D231" s="113">
        <f t="shared" si="11"/>
        <v>88591.62000000001</v>
      </c>
      <c r="E231" s="110">
        <f t="shared" si="12"/>
        <v>78562.37999999999</v>
      </c>
      <c r="F231" s="102" t="str">
        <f t="shared" si="10"/>
        <v/>
      </c>
    </row>
    <row r="232" spans="1:6" x14ac:dyDescent="0.25">
      <c r="A232" s="108" t="s">
        <v>390</v>
      </c>
      <c r="B232" s="115" t="s">
        <v>286</v>
      </c>
      <c r="C232" s="110">
        <v>87121</v>
      </c>
      <c r="D232" s="113">
        <f t="shared" si="11"/>
        <v>92348.260000000009</v>
      </c>
      <c r="E232" s="110">
        <f t="shared" si="12"/>
        <v>81893.739999999991</v>
      </c>
      <c r="F232" s="102" t="str">
        <f t="shared" si="10"/>
        <v/>
      </c>
    </row>
    <row r="233" spans="1:6" x14ac:dyDescent="0.25">
      <c r="A233" s="108" t="s">
        <v>391</v>
      </c>
      <c r="B233" s="115" t="s">
        <v>286</v>
      </c>
      <c r="C233" s="110">
        <v>90673</v>
      </c>
      <c r="D233" s="113">
        <f t="shared" si="11"/>
        <v>96113.38</v>
      </c>
      <c r="E233" s="110">
        <f t="shared" si="12"/>
        <v>85232.62</v>
      </c>
      <c r="F233" s="102" t="str">
        <f t="shared" si="10"/>
        <v/>
      </c>
    </row>
    <row r="234" spans="1:6" x14ac:dyDescent="0.25">
      <c r="A234" s="108" t="s">
        <v>392</v>
      </c>
      <c r="B234" s="115" t="s">
        <v>286</v>
      </c>
      <c r="C234" s="110">
        <v>94225</v>
      </c>
      <c r="D234" s="113">
        <f t="shared" si="11"/>
        <v>99878.5</v>
      </c>
      <c r="E234" s="110">
        <f t="shared" si="12"/>
        <v>88571.5</v>
      </c>
      <c r="F234" s="102" t="str">
        <f t="shared" si="10"/>
        <v/>
      </c>
    </row>
    <row r="235" spans="1:6" x14ac:dyDescent="0.25">
      <c r="A235" s="108" t="s">
        <v>393</v>
      </c>
      <c r="B235" s="115" t="s">
        <v>286</v>
      </c>
      <c r="C235" s="110">
        <v>97758</v>
      </c>
      <c r="D235" s="113">
        <f t="shared" si="11"/>
        <v>103623.48000000001</v>
      </c>
      <c r="E235" s="110">
        <f t="shared" si="12"/>
        <v>91892.51999999999</v>
      </c>
      <c r="F235" s="102" t="str">
        <f t="shared" si="10"/>
        <v>Duplicate</v>
      </c>
    </row>
    <row r="236" spans="1:6" x14ac:dyDescent="0.25">
      <c r="A236" s="108" t="s">
        <v>394</v>
      </c>
      <c r="B236" s="115" t="s">
        <v>286</v>
      </c>
      <c r="C236" s="110">
        <v>69598</v>
      </c>
      <c r="D236" s="113">
        <f t="shared" si="11"/>
        <v>73773.88</v>
      </c>
      <c r="E236" s="110">
        <f t="shared" si="12"/>
        <v>65422.119999999995</v>
      </c>
      <c r="F236" s="102" t="str">
        <f t="shared" si="10"/>
        <v/>
      </c>
    </row>
    <row r="237" spans="1:6" x14ac:dyDescent="0.25">
      <c r="A237" s="108" t="s">
        <v>395</v>
      </c>
      <c r="B237" s="115" t="s">
        <v>286</v>
      </c>
      <c r="C237" s="110">
        <v>73147</v>
      </c>
      <c r="D237" s="113">
        <f t="shared" si="11"/>
        <v>77535.820000000007</v>
      </c>
      <c r="E237" s="110">
        <f t="shared" si="12"/>
        <v>68758.179999999993</v>
      </c>
      <c r="F237" s="102" t="str">
        <f t="shared" si="10"/>
        <v/>
      </c>
    </row>
    <row r="238" spans="1:6" x14ac:dyDescent="0.25">
      <c r="A238" s="108" t="s">
        <v>396</v>
      </c>
      <c r="B238" s="115" t="s">
        <v>286</v>
      </c>
      <c r="C238" s="110">
        <v>76699</v>
      </c>
      <c r="D238" s="113">
        <f t="shared" si="11"/>
        <v>81300.94</v>
      </c>
      <c r="E238" s="110">
        <f t="shared" si="12"/>
        <v>72097.06</v>
      </c>
      <c r="F238" s="102" t="str">
        <f t="shared" si="10"/>
        <v/>
      </c>
    </row>
    <row r="239" spans="1:6" x14ac:dyDescent="0.25">
      <c r="A239" s="108" t="s">
        <v>397</v>
      </c>
      <c r="B239" s="115" t="s">
        <v>286</v>
      </c>
      <c r="C239" s="110">
        <v>80248</v>
      </c>
      <c r="D239" s="113">
        <f t="shared" si="11"/>
        <v>85062.88</v>
      </c>
      <c r="E239" s="110">
        <f t="shared" si="12"/>
        <v>75433.119999999995</v>
      </c>
      <c r="F239" s="102" t="str">
        <f t="shared" si="10"/>
        <v/>
      </c>
    </row>
    <row r="240" spans="1:6" x14ac:dyDescent="0.25">
      <c r="A240" s="108" t="s">
        <v>398</v>
      </c>
      <c r="B240" s="115" t="s">
        <v>286</v>
      </c>
      <c r="C240" s="110">
        <v>83796</v>
      </c>
      <c r="D240" s="113">
        <f t="shared" si="11"/>
        <v>88823.760000000009</v>
      </c>
      <c r="E240" s="110">
        <f t="shared" si="12"/>
        <v>78768.239999999991</v>
      </c>
      <c r="F240" s="102" t="str">
        <f t="shared" si="10"/>
        <v/>
      </c>
    </row>
    <row r="241" spans="1:6" x14ac:dyDescent="0.25">
      <c r="A241" s="108" t="s">
        <v>399</v>
      </c>
      <c r="B241" s="115" t="s">
        <v>286</v>
      </c>
      <c r="C241" s="110">
        <v>87355</v>
      </c>
      <c r="D241" s="113">
        <f t="shared" si="11"/>
        <v>92596.3</v>
      </c>
      <c r="E241" s="110">
        <f t="shared" si="12"/>
        <v>82113.7</v>
      </c>
      <c r="F241" s="102" t="str">
        <f t="shared" si="10"/>
        <v/>
      </c>
    </row>
    <row r="242" spans="1:6" x14ac:dyDescent="0.25">
      <c r="A242" s="108" t="s">
        <v>400</v>
      </c>
      <c r="B242" s="115" t="s">
        <v>286</v>
      </c>
      <c r="C242" s="110">
        <v>90903</v>
      </c>
      <c r="D242" s="113">
        <f t="shared" si="11"/>
        <v>96357.180000000008</v>
      </c>
      <c r="E242" s="110">
        <f t="shared" si="12"/>
        <v>85448.819999999992</v>
      </c>
      <c r="F242" s="102" t="str">
        <f t="shared" si="10"/>
        <v/>
      </c>
    </row>
    <row r="243" spans="1:6" x14ac:dyDescent="0.25">
      <c r="A243" s="108" t="s">
        <v>401</v>
      </c>
      <c r="B243" s="115" t="s">
        <v>286</v>
      </c>
      <c r="C243" s="110">
        <v>94448</v>
      </c>
      <c r="D243" s="113">
        <f t="shared" si="11"/>
        <v>100114.88</v>
      </c>
      <c r="E243" s="110">
        <f t="shared" si="12"/>
        <v>88781.119999999995</v>
      </c>
      <c r="F243" s="102" t="str">
        <f t="shared" si="10"/>
        <v/>
      </c>
    </row>
    <row r="244" spans="1:6" x14ac:dyDescent="0.25">
      <c r="A244" s="108" t="s">
        <v>402</v>
      </c>
      <c r="B244" s="115" t="s">
        <v>286</v>
      </c>
      <c r="C244" s="110">
        <v>98003</v>
      </c>
      <c r="D244" s="113">
        <f t="shared" si="11"/>
        <v>103883.18000000001</v>
      </c>
      <c r="E244" s="110">
        <f t="shared" si="12"/>
        <v>92122.819999999992</v>
      </c>
      <c r="F244" s="102" t="str">
        <f t="shared" si="10"/>
        <v/>
      </c>
    </row>
    <row r="245" spans="1:6" x14ac:dyDescent="0.25">
      <c r="A245" s="108" t="s">
        <v>403</v>
      </c>
      <c r="B245" s="115" t="s">
        <v>286</v>
      </c>
      <c r="C245" s="110">
        <v>101538</v>
      </c>
      <c r="D245" s="113">
        <f t="shared" si="11"/>
        <v>107630.28</v>
      </c>
      <c r="E245" s="110">
        <f t="shared" si="12"/>
        <v>95445.72</v>
      </c>
      <c r="F245" s="102" t="str">
        <f t="shared" si="10"/>
        <v/>
      </c>
    </row>
    <row r="246" spans="1:6" x14ac:dyDescent="0.25">
      <c r="A246" s="108" t="s">
        <v>404</v>
      </c>
      <c r="B246" s="115" t="s">
        <v>286</v>
      </c>
      <c r="C246" s="110">
        <v>44856</v>
      </c>
      <c r="D246" s="113">
        <f t="shared" si="11"/>
        <v>47547.360000000001</v>
      </c>
      <c r="E246" s="110">
        <f t="shared" si="12"/>
        <v>42164.639999999999</v>
      </c>
      <c r="F246" s="102" t="str">
        <f t="shared" si="10"/>
        <v/>
      </c>
    </row>
    <row r="247" spans="1:6" x14ac:dyDescent="0.25">
      <c r="A247" s="108" t="s">
        <v>405</v>
      </c>
      <c r="B247" s="115" t="s">
        <v>286</v>
      </c>
      <c r="C247" s="110">
        <v>48054</v>
      </c>
      <c r="D247" s="113">
        <f t="shared" si="11"/>
        <v>50937.240000000005</v>
      </c>
      <c r="E247" s="110">
        <f t="shared" si="12"/>
        <v>45170.759999999995</v>
      </c>
      <c r="F247" s="102" t="str">
        <f t="shared" si="10"/>
        <v/>
      </c>
    </row>
    <row r="248" spans="1:6" x14ac:dyDescent="0.25">
      <c r="A248" s="108" t="s">
        <v>406</v>
      </c>
      <c r="B248" s="115" t="s">
        <v>286</v>
      </c>
      <c r="C248" s="110">
        <v>51250</v>
      </c>
      <c r="D248" s="113">
        <f t="shared" si="11"/>
        <v>54325</v>
      </c>
      <c r="E248" s="110">
        <f t="shared" si="12"/>
        <v>48175</v>
      </c>
      <c r="F248" s="102" t="str">
        <f t="shared" si="10"/>
        <v>Duplicate</v>
      </c>
    </row>
    <row r="249" spans="1:6" x14ac:dyDescent="0.25">
      <c r="A249" s="108" t="s">
        <v>407</v>
      </c>
      <c r="B249" s="115" t="s">
        <v>286</v>
      </c>
      <c r="C249" s="110">
        <v>54448</v>
      </c>
      <c r="D249" s="113">
        <f t="shared" si="11"/>
        <v>57714.880000000005</v>
      </c>
      <c r="E249" s="110">
        <f t="shared" si="12"/>
        <v>51181.119999999995</v>
      </c>
      <c r="F249" s="102" t="str">
        <f t="shared" si="10"/>
        <v/>
      </c>
    </row>
    <row r="250" spans="1:6" x14ac:dyDescent="0.25">
      <c r="A250" s="108" t="s">
        <v>408</v>
      </c>
      <c r="B250" s="115" t="s">
        <v>286</v>
      </c>
      <c r="C250" s="110">
        <v>57648</v>
      </c>
      <c r="D250" s="113">
        <f t="shared" si="11"/>
        <v>61106.880000000005</v>
      </c>
      <c r="E250" s="110">
        <f t="shared" si="12"/>
        <v>54189.119999999995</v>
      </c>
      <c r="F250" s="102" t="str">
        <f t="shared" si="10"/>
        <v/>
      </c>
    </row>
    <row r="251" spans="1:6" x14ac:dyDescent="0.25">
      <c r="A251" s="108" t="s">
        <v>409</v>
      </c>
      <c r="B251" s="115" t="s">
        <v>286</v>
      </c>
      <c r="C251" s="110">
        <v>60847</v>
      </c>
      <c r="D251" s="113">
        <f t="shared" si="11"/>
        <v>64497.82</v>
      </c>
      <c r="E251" s="110">
        <f t="shared" si="12"/>
        <v>57196.18</v>
      </c>
      <c r="F251" s="102" t="str">
        <f t="shared" si="10"/>
        <v/>
      </c>
    </row>
    <row r="252" spans="1:6" x14ac:dyDescent="0.25">
      <c r="A252" s="108" t="s">
        <v>410</v>
      </c>
      <c r="B252" s="115" t="s">
        <v>286</v>
      </c>
      <c r="C252" s="110">
        <v>64047</v>
      </c>
      <c r="D252" s="113">
        <f t="shared" si="11"/>
        <v>67889.820000000007</v>
      </c>
      <c r="E252" s="110">
        <f t="shared" si="12"/>
        <v>60204.179999999993</v>
      </c>
      <c r="F252" s="102" t="str">
        <f t="shared" si="10"/>
        <v/>
      </c>
    </row>
    <row r="253" spans="1:6" x14ac:dyDescent="0.25">
      <c r="A253" s="108" t="s">
        <v>411</v>
      </c>
      <c r="B253" s="115" t="s">
        <v>286</v>
      </c>
      <c r="C253" s="110">
        <v>67249</v>
      </c>
      <c r="D253" s="113">
        <f t="shared" si="11"/>
        <v>71283.94</v>
      </c>
      <c r="E253" s="110">
        <f t="shared" si="12"/>
        <v>63214.06</v>
      </c>
      <c r="F253" s="102" t="str">
        <f t="shared" si="10"/>
        <v/>
      </c>
    </row>
    <row r="254" spans="1:6" x14ac:dyDescent="0.25">
      <c r="A254" s="108" t="s">
        <v>412</v>
      </c>
      <c r="B254" s="115" t="s">
        <v>286</v>
      </c>
      <c r="C254" s="110">
        <v>70436</v>
      </c>
      <c r="D254" s="113">
        <f t="shared" si="11"/>
        <v>74662.16</v>
      </c>
      <c r="E254" s="110">
        <f t="shared" si="12"/>
        <v>66209.84</v>
      </c>
      <c r="F254" s="102" t="str">
        <f t="shared" si="10"/>
        <v>Duplicate</v>
      </c>
    </row>
    <row r="255" spans="1:6" x14ac:dyDescent="0.25">
      <c r="A255" s="108" t="s">
        <v>413</v>
      </c>
      <c r="B255" s="115" t="s">
        <v>286</v>
      </c>
      <c r="C255" s="110">
        <v>73639</v>
      </c>
      <c r="D255" s="113">
        <f t="shared" si="11"/>
        <v>78057.340000000011</v>
      </c>
      <c r="E255" s="110">
        <f t="shared" si="12"/>
        <v>69220.659999999989</v>
      </c>
      <c r="F255" s="102" t="str">
        <f t="shared" si="10"/>
        <v/>
      </c>
    </row>
    <row r="256" spans="1:6" x14ac:dyDescent="0.25">
      <c r="A256" s="108" t="s">
        <v>414</v>
      </c>
      <c r="B256" s="115" t="s">
        <v>286</v>
      </c>
      <c r="C256" s="110">
        <v>48342</v>
      </c>
      <c r="D256" s="113">
        <f t="shared" si="11"/>
        <v>51242.520000000004</v>
      </c>
      <c r="E256" s="110">
        <f t="shared" si="12"/>
        <v>45441.479999999996</v>
      </c>
      <c r="F256" s="102" t="str">
        <f t="shared" si="10"/>
        <v/>
      </c>
    </row>
    <row r="257" spans="1:6" x14ac:dyDescent="0.25">
      <c r="A257" s="108" t="s">
        <v>415</v>
      </c>
      <c r="B257" s="115" t="s">
        <v>286</v>
      </c>
      <c r="C257" s="110">
        <v>51250</v>
      </c>
      <c r="D257" s="113">
        <f t="shared" si="11"/>
        <v>54325</v>
      </c>
      <c r="E257" s="110">
        <f t="shared" si="12"/>
        <v>48175</v>
      </c>
      <c r="F257" s="102" t="str">
        <f t="shared" ref="F257:F320" si="13">IF(COUNTIF(C$2:C$1297, C257)&gt;1, "Duplicate", "")</f>
        <v>Duplicate</v>
      </c>
    </row>
    <row r="258" spans="1:6" x14ac:dyDescent="0.25">
      <c r="A258" s="108" t="s">
        <v>416</v>
      </c>
      <c r="B258" s="115" t="s">
        <v>286</v>
      </c>
      <c r="C258" s="110">
        <v>54160</v>
      </c>
      <c r="D258" s="113">
        <f t="shared" ref="D258:D321" si="14">SUM(C258*1.06)</f>
        <v>57409.600000000006</v>
      </c>
      <c r="E258" s="110">
        <f t="shared" ref="E258:E321" si="15">SUM(C258*0.94)</f>
        <v>50910.399999999994</v>
      </c>
      <c r="F258" s="102" t="str">
        <f t="shared" si="13"/>
        <v/>
      </c>
    </row>
    <row r="259" spans="1:6" x14ac:dyDescent="0.25">
      <c r="A259" s="108" t="s">
        <v>417</v>
      </c>
      <c r="B259" s="115" t="s">
        <v>286</v>
      </c>
      <c r="C259" s="110">
        <v>57061</v>
      </c>
      <c r="D259" s="113">
        <f t="shared" si="14"/>
        <v>60484.66</v>
      </c>
      <c r="E259" s="110">
        <f t="shared" si="15"/>
        <v>53637.34</v>
      </c>
      <c r="F259" s="102" t="str">
        <f t="shared" si="13"/>
        <v/>
      </c>
    </row>
    <row r="260" spans="1:6" x14ac:dyDescent="0.25">
      <c r="A260" s="108" t="s">
        <v>418</v>
      </c>
      <c r="B260" s="115" t="s">
        <v>286</v>
      </c>
      <c r="C260" s="110">
        <v>59975</v>
      </c>
      <c r="D260" s="113">
        <f t="shared" si="14"/>
        <v>63573.5</v>
      </c>
      <c r="E260" s="110">
        <f t="shared" si="15"/>
        <v>56376.5</v>
      </c>
      <c r="F260" s="102" t="str">
        <f t="shared" si="13"/>
        <v/>
      </c>
    </row>
    <row r="261" spans="1:6" x14ac:dyDescent="0.25">
      <c r="A261" s="108" t="s">
        <v>419</v>
      </c>
      <c r="B261" s="115" t="s">
        <v>286</v>
      </c>
      <c r="C261" s="110">
        <v>62883</v>
      </c>
      <c r="D261" s="113">
        <f t="shared" si="14"/>
        <v>66655.98000000001</v>
      </c>
      <c r="E261" s="110">
        <f t="shared" si="15"/>
        <v>59110.02</v>
      </c>
      <c r="F261" s="102" t="str">
        <f t="shared" si="13"/>
        <v/>
      </c>
    </row>
    <row r="262" spans="1:6" x14ac:dyDescent="0.25">
      <c r="A262" s="108" t="s">
        <v>420</v>
      </c>
      <c r="B262" s="115" t="s">
        <v>286</v>
      </c>
      <c r="C262" s="110">
        <v>65782</v>
      </c>
      <c r="D262" s="113">
        <f t="shared" si="14"/>
        <v>69728.92</v>
      </c>
      <c r="E262" s="110">
        <f t="shared" si="15"/>
        <v>61835.079999999994</v>
      </c>
      <c r="F262" s="102" t="str">
        <f t="shared" si="13"/>
        <v/>
      </c>
    </row>
    <row r="263" spans="1:6" x14ac:dyDescent="0.25">
      <c r="A263" s="108" t="s">
        <v>421</v>
      </c>
      <c r="B263" s="115" t="s">
        <v>286</v>
      </c>
      <c r="C263" s="110">
        <v>68698</v>
      </c>
      <c r="D263" s="113">
        <f t="shared" si="14"/>
        <v>72819.88</v>
      </c>
      <c r="E263" s="110">
        <f t="shared" si="15"/>
        <v>64576.119999999995</v>
      </c>
      <c r="F263" s="102" t="str">
        <f t="shared" si="13"/>
        <v/>
      </c>
    </row>
    <row r="264" spans="1:6" x14ac:dyDescent="0.25">
      <c r="A264" s="108" t="s">
        <v>422</v>
      </c>
      <c r="B264" s="115" t="s">
        <v>286</v>
      </c>
      <c r="C264" s="110">
        <v>71600</v>
      </c>
      <c r="D264" s="113">
        <f t="shared" si="14"/>
        <v>75896</v>
      </c>
      <c r="E264" s="110">
        <f t="shared" si="15"/>
        <v>67304</v>
      </c>
      <c r="F264" s="102" t="str">
        <f t="shared" si="13"/>
        <v/>
      </c>
    </row>
    <row r="265" spans="1:6" x14ac:dyDescent="0.25">
      <c r="A265" s="108" t="s">
        <v>423</v>
      </c>
      <c r="B265" s="115" t="s">
        <v>286</v>
      </c>
      <c r="C265" s="110">
        <v>74490</v>
      </c>
      <c r="D265" s="113">
        <f t="shared" si="14"/>
        <v>78959.400000000009</v>
      </c>
      <c r="E265" s="110">
        <f t="shared" si="15"/>
        <v>70020.599999999991</v>
      </c>
      <c r="F265" s="102" t="str">
        <f t="shared" si="13"/>
        <v/>
      </c>
    </row>
    <row r="266" spans="1:6" x14ac:dyDescent="0.25">
      <c r="A266" s="108" t="s">
        <v>424</v>
      </c>
      <c r="B266" s="115" t="s">
        <v>286</v>
      </c>
      <c r="C266" s="110">
        <v>77391</v>
      </c>
      <c r="D266" s="113">
        <f t="shared" si="14"/>
        <v>82034.460000000006</v>
      </c>
      <c r="E266" s="110">
        <f t="shared" si="15"/>
        <v>72747.539999999994</v>
      </c>
      <c r="F266" s="102" t="str">
        <f t="shared" si="13"/>
        <v/>
      </c>
    </row>
    <row r="267" spans="1:6" x14ac:dyDescent="0.25">
      <c r="A267" s="108" t="s">
        <v>425</v>
      </c>
      <c r="B267" s="115" t="s">
        <v>286</v>
      </c>
      <c r="C267" s="110">
        <v>52284</v>
      </c>
      <c r="D267" s="113">
        <f t="shared" si="14"/>
        <v>55421.04</v>
      </c>
      <c r="E267" s="110">
        <f t="shared" si="15"/>
        <v>49146.96</v>
      </c>
      <c r="F267" s="102" t="str">
        <f t="shared" si="13"/>
        <v/>
      </c>
    </row>
    <row r="268" spans="1:6" x14ac:dyDescent="0.25">
      <c r="A268" s="108" t="s">
        <v>426</v>
      </c>
      <c r="B268" s="115" t="s">
        <v>286</v>
      </c>
      <c r="C268" s="110">
        <v>55279</v>
      </c>
      <c r="D268" s="113">
        <f t="shared" si="14"/>
        <v>58595.740000000005</v>
      </c>
      <c r="E268" s="110">
        <f t="shared" si="15"/>
        <v>51962.259999999995</v>
      </c>
      <c r="F268" s="102" t="str">
        <f t="shared" si="13"/>
        <v/>
      </c>
    </row>
    <row r="269" spans="1:6" x14ac:dyDescent="0.25">
      <c r="A269" s="108" t="s">
        <v>427</v>
      </c>
      <c r="B269" s="115" t="s">
        <v>286</v>
      </c>
      <c r="C269" s="110">
        <v>58277</v>
      </c>
      <c r="D269" s="113">
        <f t="shared" si="14"/>
        <v>61773.62</v>
      </c>
      <c r="E269" s="110">
        <f t="shared" si="15"/>
        <v>54780.38</v>
      </c>
      <c r="F269" s="102" t="str">
        <f t="shared" si="13"/>
        <v/>
      </c>
    </row>
    <row r="270" spans="1:6" x14ac:dyDescent="0.25">
      <c r="A270" s="108" t="s">
        <v>428</v>
      </c>
      <c r="B270" s="115" t="s">
        <v>286</v>
      </c>
      <c r="C270" s="110">
        <v>61266</v>
      </c>
      <c r="D270" s="113">
        <f t="shared" si="14"/>
        <v>64941.960000000006</v>
      </c>
      <c r="E270" s="110">
        <f t="shared" si="15"/>
        <v>57590.039999999994</v>
      </c>
      <c r="F270" s="102" t="str">
        <f t="shared" si="13"/>
        <v/>
      </c>
    </row>
    <row r="271" spans="1:6" x14ac:dyDescent="0.25">
      <c r="A271" s="108" t="s">
        <v>429</v>
      </c>
      <c r="B271" s="115" t="s">
        <v>286</v>
      </c>
      <c r="C271" s="110">
        <v>64258</v>
      </c>
      <c r="D271" s="113">
        <f t="shared" si="14"/>
        <v>68113.48000000001</v>
      </c>
      <c r="E271" s="110">
        <f t="shared" si="15"/>
        <v>60402.52</v>
      </c>
      <c r="F271" s="102" t="str">
        <f t="shared" si="13"/>
        <v/>
      </c>
    </row>
    <row r="272" spans="1:6" x14ac:dyDescent="0.25">
      <c r="A272" s="108" t="s">
        <v>430</v>
      </c>
      <c r="B272" s="115" t="s">
        <v>286</v>
      </c>
      <c r="C272" s="110">
        <v>67265</v>
      </c>
      <c r="D272" s="113">
        <f t="shared" si="14"/>
        <v>71300.900000000009</v>
      </c>
      <c r="E272" s="110">
        <f t="shared" si="15"/>
        <v>63229.1</v>
      </c>
      <c r="F272" s="102" t="str">
        <f t="shared" si="13"/>
        <v/>
      </c>
    </row>
    <row r="273" spans="1:6" x14ac:dyDescent="0.25">
      <c r="A273" s="108" t="s">
        <v>431</v>
      </c>
      <c r="B273" s="115" t="s">
        <v>286</v>
      </c>
      <c r="C273" s="110">
        <v>70255</v>
      </c>
      <c r="D273" s="113">
        <f t="shared" si="14"/>
        <v>74470.3</v>
      </c>
      <c r="E273" s="110">
        <f t="shared" si="15"/>
        <v>66039.7</v>
      </c>
      <c r="F273" s="102" t="str">
        <f t="shared" si="13"/>
        <v/>
      </c>
    </row>
    <row r="274" spans="1:6" x14ac:dyDescent="0.25">
      <c r="A274" s="108" t="s">
        <v>432</v>
      </c>
      <c r="B274" s="115" t="s">
        <v>286</v>
      </c>
      <c r="C274" s="110">
        <v>73248</v>
      </c>
      <c r="D274" s="113">
        <f t="shared" si="14"/>
        <v>77642.880000000005</v>
      </c>
      <c r="E274" s="110">
        <f t="shared" si="15"/>
        <v>68853.119999999995</v>
      </c>
      <c r="F274" s="102" t="str">
        <f t="shared" si="13"/>
        <v/>
      </c>
    </row>
    <row r="275" spans="1:6" x14ac:dyDescent="0.25">
      <c r="A275" s="108" t="s">
        <v>433</v>
      </c>
      <c r="B275" s="115" t="s">
        <v>286</v>
      </c>
      <c r="C275" s="110">
        <v>76242</v>
      </c>
      <c r="D275" s="113">
        <f t="shared" si="14"/>
        <v>80816.52</v>
      </c>
      <c r="E275" s="110">
        <f t="shared" si="15"/>
        <v>71667.48</v>
      </c>
      <c r="F275" s="102" t="str">
        <f t="shared" si="13"/>
        <v/>
      </c>
    </row>
    <row r="276" spans="1:6" x14ac:dyDescent="0.25">
      <c r="A276" s="108" t="s">
        <v>434</v>
      </c>
      <c r="B276" s="115" t="s">
        <v>286</v>
      </c>
      <c r="C276" s="110">
        <v>79214</v>
      </c>
      <c r="D276" s="113">
        <f t="shared" si="14"/>
        <v>83966.840000000011</v>
      </c>
      <c r="E276" s="110">
        <f t="shared" si="15"/>
        <v>74461.159999999989</v>
      </c>
      <c r="F276" s="102" t="str">
        <f t="shared" si="13"/>
        <v/>
      </c>
    </row>
    <row r="277" spans="1:6" x14ac:dyDescent="0.25">
      <c r="A277" s="108" t="s">
        <v>435</v>
      </c>
      <c r="B277" s="115" t="s">
        <v>286</v>
      </c>
      <c r="C277" s="110">
        <v>82208</v>
      </c>
      <c r="D277" s="113">
        <f t="shared" si="14"/>
        <v>87140.48000000001</v>
      </c>
      <c r="E277" s="110">
        <f t="shared" si="15"/>
        <v>77275.51999999999</v>
      </c>
      <c r="F277" s="102" t="str">
        <f t="shared" si="13"/>
        <v/>
      </c>
    </row>
    <row r="278" spans="1:6" x14ac:dyDescent="0.25">
      <c r="A278" s="108" t="s">
        <v>436</v>
      </c>
      <c r="B278" s="115" t="s">
        <v>286</v>
      </c>
      <c r="C278" s="110">
        <v>56873</v>
      </c>
      <c r="D278" s="113">
        <f t="shared" si="14"/>
        <v>60285.380000000005</v>
      </c>
      <c r="E278" s="110">
        <f t="shared" si="15"/>
        <v>53460.619999999995</v>
      </c>
      <c r="F278" s="102" t="str">
        <f t="shared" si="13"/>
        <v/>
      </c>
    </row>
    <row r="279" spans="1:6" x14ac:dyDescent="0.25">
      <c r="A279" s="108" t="s">
        <v>437</v>
      </c>
      <c r="B279" s="115" t="s">
        <v>286</v>
      </c>
      <c r="C279" s="110">
        <v>59701</v>
      </c>
      <c r="D279" s="113">
        <f t="shared" si="14"/>
        <v>63283.060000000005</v>
      </c>
      <c r="E279" s="110">
        <f t="shared" si="15"/>
        <v>56118.939999999995</v>
      </c>
      <c r="F279" s="102" t="str">
        <f t="shared" si="13"/>
        <v/>
      </c>
    </row>
    <row r="280" spans="1:6" x14ac:dyDescent="0.25">
      <c r="A280" s="108" t="s">
        <v>438</v>
      </c>
      <c r="B280" s="115" t="s">
        <v>286</v>
      </c>
      <c r="C280" s="110">
        <v>62528</v>
      </c>
      <c r="D280" s="113">
        <f t="shared" si="14"/>
        <v>66279.680000000008</v>
      </c>
      <c r="E280" s="110">
        <f t="shared" si="15"/>
        <v>58776.32</v>
      </c>
      <c r="F280" s="102" t="str">
        <f t="shared" si="13"/>
        <v/>
      </c>
    </row>
    <row r="281" spans="1:6" x14ac:dyDescent="0.25">
      <c r="A281" s="108" t="s">
        <v>439</v>
      </c>
      <c r="B281" s="115" t="s">
        <v>286</v>
      </c>
      <c r="C281" s="110">
        <v>65353</v>
      </c>
      <c r="D281" s="113">
        <f t="shared" si="14"/>
        <v>69274.180000000008</v>
      </c>
      <c r="E281" s="110">
        <f t="shared" si="15"/>
        <v>61431.82</v>
      </c>
      <c r="F281" s="102" t="str">
        <f t="shared" si="13"/>
        <v/>
      </c>
    </row>
    <row r="282" spans="1:6" x14ac:dyDescent="0.25">
      <c r="A282" s="108" t="s">
        <v>440</v>
      </c>
      <c r="B282" s="115" t="s">
        <v>286</v>
      </c>
      <c r="C282" s="110">
        <v>68170</v>
      </c>
      <c r="D282" s="113">
        <f t="shared" si="14"/>
        <v>72260.2</v>
      </c>
      <c r="E282" s="110">
        <f t="shared" si="15"/>
        <v>64079.799999999996</v>
      </c>
      <c r="F282" s="102" t="str">
        <f t="shared" si="13"/>
        <v/>
      </c>
    </row>
    <row r="283" spans="1:6" x14ac:dyDescent="0.25">
      <c r="A283" s="108" t="s">
        <v>441</v>
      </c>
      <c r="B283" s="115" t="s">
        <v>286</v>
      </c>
      <c r="C283" s="110">
        <v>70998</v>
      </c>
      <c r="D283" s="113">
        <f t="shared" si="14"/>
        <v>75257.88</v>
      </c>
      <c r="E283" s="110">
        <f t="shared" si="15"/>
        <v>66738.12</v>
      </c>
      <c r="F283" s="102" t="str">
        <f t="shared" si="13"/>
        <v/>
      </c>
    </row>
    <row r="284" spans="1:6" x14ac:dyDescent="0.25">
      <c r="A284" s="108" t="s">
        <v>442</v>
      </c>
      <c r="B284" s="115" t="s">
        <v>286</v>
      </c>
      <c r="C284" s="110">
        <v>73822</v>
      </c>
      <c r="D284" s="113">
        <f t="shared" si="14"/>
        <v>78251.320000000007</v>
      </c>
      <c r="E284" s="110">
        <f t="shared" si="15"/>
        <v>69392.679999999993</v>
      </c>
      <c r="F284" s="102" t="str">
        <f t="shared" si="13"/>
        <v/>
      </c>
    </row>
    <row r="285" spans="1:6" x14ac:dyDescent="0.25">
      <c r="A285" s="108" t="s">
        <v>443</v>
      </c>
      <c r="B285" s="115" t="s">
        <v>286</v>
      </c>
      <c r="C285" s="110">
        <v>76649</v>
      </c>
      <c r="D285" s="113">
        <f t="shared" si="14"/>
        <v>81247.94</v>
      </c>
      <c r="E285" s="110">
        <f t="shared" si="15"/>
        <v>72050.06</v>
      </c>
      <c r="F285" s="102" t="str">
        <f t="shared" si="13"/>
        <v/>
      </c>
    </row>
    <row r="286" spans="1:6" x14ac:dyDescent="0.25">
      <c r="A286" s="108" t="s">
        <v>444</v>
      </c>
      <c r="B286" s="115" t="s">
        <v>286</v>
      </c>
      <c r="C286" s="110">
        <v>79469</v>
      </c>
      <c r="D286" s="113">
        <f t="shared" si="14"/>
        <v>84237.14</v>
      </c>
      <c r="E286" s="110">
        <f t="shared" si="15"/>
        <v>74700.86</v>
      </c>
      <c r="F286" s="102" t="str">
        <f t="shared" si="13"/>
        <v/>
      </c>
    </row>
    <row r="287" spans="1:6" x14ac:dyDescent="0.25">
      <c r="A287" s="108" t="s">
        <v>445</v>
      </c>
      <c r="B287" s="115" t="s">
        <v>286</v>
      </c>
      <c r="C287" s="110">
        <v>82304</v>
      </c>
      <c r="D287" s="113">
        <f t="shared" si="14"/>
        <v>87242.240000000005</v>
      </c>
      <c r="E287" s="110">
        <f t="shared" si="15"/>
        <v>77365.759999999995</v>
      </c>
      <c r="F287" s="102" t="str">
        <f t="shared" si="13"/>
        <v/>
      </c>
    </row>
    <row r="288" spans="1:6" x14ac:dyDescent="0.25">
      <c r="A288" s="108" t="s">
        <v>446</v>
      </c>
      <c r="B288" s="115" t="s">
        <v>286</v>
      </c>
      <c r="C288" s="110">
        <v>85119</v>
      </c>
      <c r="D288" s="113">
        <f t="shared" si="14"/>
        <v>90226.14</v>
      </c>
      <c r="E288" s="110">
        <f t="shared" si="15"/>
        <v>80011.86</v>
      </c>
      <c r="F288" s="102" t="str">
        <f t="shared" si="13"/>
        <v/>
      </c>
    </row>
    <row r="289" spans="1:6" x14ac:dyDescent="0.25">
      <c r="A289" s="108" t="s">
        <v>447</v>
      </c>
      <c r="B289" s="115" t="s">
        <v>286</v>
      </c>
      <c r="C289" s="110">
        <v>87938</v>
      </c>
      <c r="D289" s="113">
        <f t="shared" si="14"/>
        <v>93214.28</v>
      </c>
      <c r="E289" s="110">
        <f t="shared" si="15"/>
        <v>82661.72</v>
      </c>
      <c r="F289" s="102" t="str">
        <f t="shared" si="13"/>
        <v/>
      </c>
    </row>
    <row r="290" spans="1:6" x14ac:dyDescent="0.25">
      <c r="A290" s="108" t="s">
        <v>448</v>
      </c>
      <c r="B290" s="115" t="s">
        <v>286</v>
      </c>
      <c r="C290" s="110">
        <v>62135</v>
      </c>
      <c r="D290" s="113">
        <f t="shared" si="14"/>
        <v>65863.100000000006</v>
      </c>
      <c r="E290" s="110">
        <f t="shared" si="15"/>
        <v>58406.899999999994</v>
      </c>
      <c r="F290" s="102" t="str">
        <f t="shared" si="13"/>
        <v/>
      </c>
    </row>
    <row r="291" spans="1:6" x14ac:dyDescent="0.25">
      <c r="A291" s="108" t="s">
        <v>449</v>
      </c>
      <c r="B291" s="115" t="s">
        <v>286</v>
      </c>
      <c r="C291" s="110">
        <v>65078</v>
      </c>
      <c r="D291" s="113">
        <f t="shared" si="14"/>
        <v>68982.680000000008</v>
      </c>
      <c r="E291" s="110">
        <f t="shared" si="15"/>
        <v>61173.32</v>
      </c>
      <c r="F291" s="102" t="str">
        <f t="shared" si="13"/>
        <v/>
      </c>
    </row>
    <row r="292" spans="1:6" x14ac:dyDescent="0.25">
      <c r="A292" s="108" t="s">
        <v>450</v>
      </c>
      <c r="B292" s="115" t="s">
        <v>286</v>
      </c>
      <c r="C292" s="110">
        <v>68018</v>
      </c>
      <c r="D292" s="113">
        <f t="shared" si="14"/>
        <v>72099.08</v>
      </c>
      <c r="E292" s="110">
        <f t="shared" si="15"/>
        <v>63936.92</v>
      </c>
      <c r="F292" s="102" t="str">
        <f t="shared" si="13"/>
        <v/>
      </c>
    </row>
    <row r="293" spans="1:6" x14ac:dyDescent="0.25">
      <c r="A293" s="108" t="s">
        <v>451</v>
      </c>
      <c r="B293" s="115" t="s">
        <v>286</v>
      </c>
      <c r="C293" s="110">
        <v>70955</v>
      </c>
      <c r="D293" s="113">
        <f t="shared" si="14"/>
        <v>75212.3</v>
      </c>
      <c r="E293" s="110">
        <f t="shared" si="15"/>
        <v>66697.7</v>
      </c>
      <c r="F293" s="102" t="str">
        <f t="shared" si="13"/>
        <v/>
      </c>
    </row>
    <row r="294" spans="1:6" x14ac:dyDescent="0.25">
      <c r="A294" s="108" t="s">
        <v>452</v>
      </c>
      <c r="B294" s="115" t="s">
        <v>286</v>
      </c>
      <c r="C294" s="110">
        <v>73901</v>
      </c>
      <c r="D294" s="113">
        <f t="shared" si="14"/>
        <v>78335.06</v>
      </c>
      <c r="E294" s="110">
        <f t="shared" si="15"/>
        <v>69466.94</v>
      </c>
      <c r="F294" s="102" t="str">
        <f t="shared" si="13"/>
        <v/>
      </c>
    </row>
    <row r="295" spans="1:6" x14ac:dyDescent="0.25">
      <c r="A295" s="108" t="s">
        <v>453</v>
      </c>
      <c r="B295" s="115" t="s">
        <v>286</v>
      </c>
      <c r="C295" s="110">
        <v>76838</v>
      </c>
      <c r="D295" s="113">
        <f t="shared" si="14"/>
        <v>81448.28</v>
      </c>
      <c r="E295" s="110">
        <f t="shared" si="15"/>
        <v>72227.72</v>
      </c>
      <c r="F295" s="102" t="str">
        <f t="shared" si="13"/>
        <v/>
      </c>
    </row>
    <row r="296" spans="1:6" x14ac:dyDescent="0.25">
      <c r="A296" s="108" t="s">
        <v>454</v>
      </c>
      <c r="B296" s="115" t="s">
        <v>286</v>
      </c>
      <c r="C296" s="110">
        <v>79777</v>
      </c>
      <c r="D296" s="113">
        <f t="shared" si="14"/>
        <v>84563.62000000001</v>
      </c>
      <c r="E296" s="110">
        <f t="shared" si="15"/>
        <v>74990.37999999999</v>
      </c>
      <c r="F296" s="102" t="str">
        <f t="shared" si="13"/>
        <v/>
      </c>
    </row>
    <row r="297" spans="1:6" x14ac:dyDescent="0.25">
      <c r="A297" s="108" t="s">
        <v>455</v>
      </c>
      <c r="B297" s="115" t="s">
        <v>286</v>
      </c>
      <c r="C297" s="110">
        <v>82714</v>
      </c>
      <c r="D297" s="113">
        <f t="shared" si="14"/>
        <v>87676.840000000011</v>
      </c>
      <c r="E297" s="110">
        <f t="shared" si="15"/>
        <v>77751.159999999989</v>
      </c>
      <c r="F297" s="102" t="str">
        <f t="shared" si="13"/>
        <v/>
      </c>
    </row>
    <row r="298" spans="1:6" x14ac:dyDescent="0.25">
      <c r="A298" s="108" t="s">
        <v>456</v>
      </c>
      <c r="B298" s="115" t="s">
        <v>286</v>
      </c>
      <c r="C298" s="110">
        <v>85656</v>
      </c>
      <c r="D298" s="113">
        <f t="shared" si="14"/>
        <v>90795.36</v>
      </c>
      <c r="E298" s="110">
        <f t="shared" si="15"/>
        <v>80516.639999999999</v>
      </c>
      <c r="F298" s="102" t="str">
        <f t="shared" si="13"/>
        <v/>
      </c>
    </row>
    <row r="299" spans="1:6" x14ac:dyDescent="0.25">
      <c r="A299" s="108" t="s">
        <v>457</v>
      </c>
      <c r="B299" s="115" t="s">
        <v>286</v>
      </c>
      <c r="C299" s="110">
        <v>88594</v>
      </c>
      <c r="D299" s="113">
        <f t="shared" si="14"/>
        <v>93909.64</v>
      </c>
      <c r="E299" s="110">
        <f t="shared" si="15"/>
        <v>83278.36</v>
      </c>
      <c r="F299" s="102" t="str">
        <f t="shared" si="13"/>
        <v/>
      </c>
    </row>
    <row r="300" spans="1:6" x14ac:dyDescent="0.25">
      <c r="A300" s="108" t="s">
        <v>458</v>
      </c>
      <c r="B300" s="115" t="s">
        <v>286</v>
      </c>
      <c r="C300" s="110">
        <v>91550</v>
      </c>
      <c r="D300" s="113">
        <f t="shared" si="14"/>
        <v>97043</v>
      </c>
      <c r="E300" s="110">
        <f t="shared" si="15"/>
        <v>86057</v>
      </c>
      <c r="F300" s="102" t="str">
        <f t="shared" si="13"/>
        <v/>
      </c>
    </row>
    <row r="301" spans="1:6" x14ac:dyDescent="0.25">
      <c r="A301" s="108" t="s">
        <v>459</v>
      </c>
      <c r="B301" s="115" t="s">
        <v>286</v>
      </c>
      <c r="C301" s="110">
        <v>94490</v>
      </c>
      <c r="D301" s="113">
        <f t="shared" si="14"/>
        <v>100159.40000000001</v>
      </c>
      <c r="E301" s="110">
        <f t="shared" si="15"/>
        <v>88820.599999999991</v>
      </c>
      <c r="F301" s="102" t="str">
        <f t="shared" si="13"/>
        <v/>
      </c>
    </row>
    <row r="302" spans="1:6" x14ac:dyDescent="0.25">
      <c r="A302" s="108" t="s">
        <v>460</v>
      </c>
      <c r="B302" s="115" t="s">
        <v>286</v>
      </c>
      <c r="C302" s="110">
        <v>67306</v>
      </c>
      <c r="D302" s="113">
        <f t="shared" si="14"/>
        <v>71344.36</v>
      </c>
      <c r="E302" s="110">
        <f t="shared" si="15"/>
        <v>63267.64</v>
      </c>
      <c r="F302" s="102" t="str">
        <f t="shared" si="13"/>
        <v/>
      </c>
    </row>
    <row r="303" spans="1:6" x14ac:dyDescent="0.25">
      <c r="A303" s="108" t="s">
        <v>461</v>
      </c>
      <c r="B303" s="115" t="s">
        <v>286</v>
      </c>
      <c r="C303" s="110">
        <v>70596</v>
      </c>
      <c r="D303" s="113">
        <f t="shared" si="14"/>
        <v>74831.760000000009</v>
      </c>
      <c r="E303" s="110">
        <f t="shared" si="15"/>
        <v>66360.239999999991</v>
      </c>
      <c r="F303" s="102" t="str">
        <f t="shared" si="13"/>
        <v/>
      </c>
    </row>
    <row r="304" spans="1:6" x14ac:dyDescent="0.25">
      <c r="A304" s="108" t="s">
        <v>462</v>
      </c>
      <c r="B304" s="115" t="s">
        <v>286</v>
      </c>
      <c r="C304" s="110">
        <v>73878</v>
      </c>
      <c r="D304" s="113">
        <f t="shared" si="14"/>
        <v>78310.680000000008</v>
      </c>
      <c r="E304" s="110">
        <f t="shared" si="15"/>
        <v>69445.319999999992</v>
      </c>
      <c r="F304" s="102" t="str">
        <f t="shared" si="13"/>
        <v/>
      </c>
    </row>
    <row r="305" spans="1:6" x14ac:dyDescent="0.25">
      <c r="A305" s="108" t="s">
        <v>463</v>
      </c>
      <c r="B305" s="115" t="s">
        <v>286</v>
      </c>
      <c r="C305" s="110">
        <v>77162</v>
      </c>
      <c r="D305" s="113">
        <f t="shared" si="14"/>
        <v>81791.72</v>
      </c>
      <c r="E305" s="110">
        <f t="shared" si="15"/>
        <v>72532.28</v>
      </c>
      <c r="F305" s="102" t="str">
        <f t="shared" si="13"/>
        <v/>
      </c>
    </row>
    <row r="306" spans="1:6" x14ac:dyDescent="0.25">
      <c r="A306" s="108" t="s">
        <v>464</v>
      </c>
      <c r="B306" s="115" t="s">
        <v>286</v>
      </c>
      <c r="C306" s="110">
        <v>80444</v>
      </c>
      <c r="D306" s="113">
        <f t="shared" si="14"/>
        <v>85270.64</v>
      </c>
      <c r="E306" s="110">
        <f t="shared" si="15"/>
        <v>75617.36</v>
      </c>
      <c r="F306" s="102" t="str">
        <f t="shared" si="13"/>
        <v/>
      </c>
    </row>
    <row r="307" spans="1:6" x14ac:dyDescent="0.25">
      <c r="A307" s="108" t="s">
        <v>465</v>
      </c>
      <c r="B307" s="115" t="s">
        <v>286</v>
      </c>
      <c r="C307" s="110">
        <v>83725</v>
      </c>
      <c r="D307" s="113">
        <f t="shared" si="14"/>
        <v>88748.5</v>
      </c>
      <c r="E307" s="110">
        <f t="shared" si="15"/>
        <v>78701.5</v>
      </c>
      <c r="F307" s="102" t="str">
        <f t="shared" si="13"/>
        <v/>
      </c>
    </row>
    <row r="308" spans="1:6" x14ac:dyDescent="0.25">
      <c r="A308" s="108" t="s">
        <v>466</v>
      </c>
      <c r="B308" s="115" t="s">
        <v>286</v>
      </c>
      <c r="C308" s="110">
        <v>86996</v>
      </c>
      <c r="D308" s="113">
        <f t="shared" si="14"/>
        <v>92215.760000000009</v>
      </c>
      <c r="E308" s="110">
        <f t="shared" si="15"/>
        <v>81776.239999999991</v>
      </c>
      <c r="F308" s="102" t="str">
        <f t="shared" si="13"/>
        <v/>
      </c>
    </row>
    <row r="309" spans="1:6" x14ac:dyDescent="0.25">
      <c r="A309" s="108" t="s">
        <v>467</v>
      </c>
      <c r="B309" s="115" t="s">
        <v>286</v>
      </c>
      <c r="C309" s="110">
        <v>90283</v>
      </c>
      <c r="D309" s="113">
        <f t="shared" si="14"/>
        <v>95699.98000000001</v>
      </c>
      <c r="E309" s="110">
        <f t="shared" si="15"/>
        <v>84866.01999999999</v>
      </c>
      <c r="F309" s="102" t="str">
        <f t="shared" si="13"/>
        <v/>
      </c>
    </row>
    <row r="310" spans="1:6" x14ac:dyDescent="0.25">
      <c r="A310" s="108" t="s">
        <v>468</v>
      </c>
      <c r="B310" s="115" t="s">
        <v>286</v>
      </c>
      <c r="C310" s="110">
        <v>93568</v>
      </c>
      <c r="D310" s="113">
        <f t="shared" si="14"/>
        <v>99182.080000000002</v>
      </c>
      <c r="E310" s="110">
        <f t="shared" si="15"/>
        <v>87953.919999999998</v>
      </c>
      <c r="F310" s="102" t="str">
        <f t="shared" si="13"/>
        <v/>
      </c>
    </row>
    <row r="311" spans="1:6" x14ac:dyDescent="0.25">
      <c r="A311" s="108" t="s">
        <v>469</v>
      </c>
      <c r="B311" s="115" t="s">
        <v>286</v>
      </c>
      <c r="C311" s="110">
        <v>96846</v>
      </c>
      <c r="D311" s="113">
        <f t="shared" si="14"/>
        <v>102656.76000000001</v>
      </c>
      <c r="E311" s="110">
        <f t="shared" si="15"/>
        <v>91035.239999999991</v>
      </c>
      <c r="F311" s="102" t="str">
        <f t="shared" si="13"/>
        <v/>
      </c>
    </row>
    <row r="312" spans="1:6" x14ac:dyDescent="0.25">
      <c r="A312" s="108" t="s">
        <v>470</v>
      </c>
      <c r="B312" s="115" t="s">
        <v>286</v>
      </c>
      <c r="C312" s="110">
        <v>100136</v>
      </c>
      <c r="D312" s="113">
        <f t="shared" si="14"/>
        <v>106144.16</v>
      </c>
      <c r="E312" s="110">
        <f t="shared" si="15"/>
        <v>94127.84</v>
      </c>
      <c r="F312" s="102" t="str">
        <f t="shared" si="13"/>
        <v/>
      </c>
    </row>
    <row r="313" spans="1:6" x14ac:dyDescent="0.25">
      <c r="A313" s="108" t="s">
        <v>471</v>
      </c>
      <c r="B313" s="115" t="s">
        <v>286</v>
      </c>
      <c r="C313" s="110">
        <v>103414</v>
      </c>
      <c r="D313" s="113">
        <f t="shared" si="14"/>
        <v>109618.84000000001</v>
      </c>
      <c r="E313" s="110">
        <f t="shared" si="15"/>
        <v>97209.159999999989</v>
      </c>
      <c r="F313" s="102" t="str">
        <f t="shared" si="13"/>
        <v/>
      </c>
    </row>
    <row r="314" spans="1:6" x14ac:dyDescent="0.25">
      <c r="A314" s="108" t="s">
        <v>472</v>
      </c>
      <c r="B314" s="115" t="s">
        <v>286</v>
      </c>
      <c r="C314" s="110">
        <v>48514</v>
      </c>
      <c r="D314" s="113">
        <f t="shared" si="14"/>
        <v>51424.840000000004</v>
      </c>
      <c r="E314" s="110">
        <f t="shared" si="15"/>
        <v>45603.159999999996</v>
      </c>
      <c r="F314" s="102" t="str">
        <f t="shared" si="13"/>
        <v/>
      </c>
    </row>
    <row r="315" spans="1:6" x14ac:dyDescent="0.25">
      <c r="A315" s="108" t="s">
        <v>473</v>
      </c>
      <c r="B315" s="115" t="s">
        <v>286</v>
      </c>
      <c r="C315" s="110">
        <v>50507</v>
      </c>
      <c r="D315" s="113">
        <f t="shared" si="14"/>
        <v>53537.420000000006</v>
      </c>
      <c r="E315" s="110">
        <f t="shared" si="15"/>
        <v>47476.579999999994</v>
      </c>
      <c r="F315" s="102" t="str">
        <f t="shared" si="13"/>
        <v/>
      </c>
    </row>
    <row r="316" spans="1:6" x14ac:dyDescent="0.25">
      <c r="A316" s="108" t="s">
        <v>474</v>
      </c>
      <c r="B316" s="115" t="s">
        <v>286</v>
      </c>
      <c r="C316" s="110">
        <v>52494</v>
      </c>
      <c r="D316" s="113">
        <f t="shared" si="14"/>
        <v>55643.64</v>
      </c>
      <c r="E316" s="110">
        <f t="shared" si="15"/>
        <v>49344.36</v>
      </c>
      <c r="F316" s="102" t="str">
        <f t="shared" si="13"/>
        <v/>
      </c>
    </row>
    <row r="317" spans="1:6" x14ac:dyDescent="0.25">
      <c r="A317" s="108" t="s">
        <v>475</v>
      </c>
      <c r="B317" s="115" t="s">
        <v>286</v>
      </c>
      <c r="C317" s="110">
        <v>54473</v>
      </c>
      <c r="D317" s="113">
        <f t="shared" si="14"/>
        <v>57741.380000000005</v>
      </c>
      <c r="E317" s="110">
        <f t="shared" si="15"/>
        <v>51204.619999999995</v>
      </c>
      <c r="F317" s="102" t="str">
        <f t="shared" si="13"/>
        <v/>
      </c>
    </row>
    <row r="318" spans="1:6" x14ac:dyDescent="0.25">
      <c r="A318" s="108" t="s">
        <v>476</v>
      </c>
      <c r="B318" s="115" t="s">
        <v>286</v>
      </c>
      <c r="C318" s="110">
        <v>56474</v>
      </c>
      <c r="D318" s="113">
        <f t="shared" si="14"/>
        <v>59862.44</v>
      </c>
      <c r="E318" s="110">
        <f t="shared" si="15"/>
        <v>53085.56</v>
      </c>
      <c r="F318" s="102" t="str">
        <f t="shared" si="13"/>
        <v/>
      </c>
    </row>
    <row r="319" spans="1:6" x14ac:dyDescent="0.25">
      <c r="A319" s="108" t="s">
        <v>477</v>
      </c>
      <c r="B319" s="115" t="s">
        <v>286</v>
      </c>
      <c r="C319" s="110">
        <v>58461</v>
      </c>
      <c r="D319" s="113">
        <f t="shared" si="14"/>
        <v>61968.66</v>
      </c>
      <c r="E319" s="110">
        <f t="shared" si="15"/>
        <v>54953.34</v>
      </c>
      <c r="F319" s="102" t="str">
        <f t="shared" si="13"/>
        <v/>
      </c>
    </row>
    <row r="320" spans="1:6" x14ac:dyDescent="0.25">
      <c r="A320" s="108" t="s">
        <v>478</v>
      </c>
      <c r="B320" s="115" t="s">
        <v>286</v>
      </c>
      <c r="C320" s="110">
        <v>60448</v>
      </c>
      <c r="D320" s="113">
        <f t="shared" si="14"/>
        <v>64074.880000000005</v>
      </c>
      <c r="E320" s="110">
        <f t="shared" si="15"/>
        <v>56821.119999999995</v>
      </c>
      <c r="F320" s="102" t="str">
        <f t="shared" si="13"/>
        <v/>
      </c>
    </row>
    <row r="321" spans="1:6" x14ac:dyDescent="0.25">
      <c r="A321" s="108" t="s">
        <v>479</v>
      </c>
      <c r="B321" s="115" t="s">
        <v>286</v>
      </c>
      <c r="C321" s="110">
        <v>62428</v>
      </c>
      <c r="D321" s="113">
        <f t="shared" si="14"/>
        <v>66173.680000000008</v>
      </c>
      <c r="E321" s="110">
        <f t="shared" si="15"/>
        <v>58682.32</v>
      </c>
      <c r="F321" s="102" t="str">
        <f t="shared" ref="F321:F384" si="16">IF(COUNTIF(C$2:C$1297, C321)&gt;1, "Duplicate", "")</f>
        <v/>
      </c>
    </row>
    <row r="322" spans="1:6" x14ac:dyDescent="0.25">
      <c r="A322" s="108" t="s">
        <v>480</v>
      </c>
      <c r="B322" s="115" t="s">
        <v>286</v>
      </c>
      <c r="C322" s="110">
        <v>54646</v>
      </c>
      <c r="D322" s="113">
        <f t="shared" ref="D322:D385" si="17">SUM(C322*1.06)</f>
        <v>57924.76</v>
      </c>
      <c r="E322" s="110">
        <f t="shared" ref="E322:E385" si="18">SUM(C322*0.94)</f>
        <v>51367.24</v>
      </c>
      <c r="F322" s="102" t="str">
        <f t="shared" si="16"/>
        <v/>
      </c>
    </row>
    <row r="323" spans="1:6" x14ac:dyDescent="0.25">
      <c r="A323" s="108" t="s">
        <v>481</v>
      </c>
      <c r="B323" s="115" t="s">
        <v>286</v>
      </c>
      <c r="C323" s="110">
        <v>57473</v>
      </c>
      <c r="D323" s="113">
        <f t="shared" si="17"/>
        <v>60921.380000000005</v>
      </c>
      <c r="E323" s="110">
        <f t="shared" si="18"/>
        <v>54024.619999999995</v>
      </c>
      <c r="F323" s="102" t="str">
        <f t="shared" si="16"/>
        <v/>
      </c>
    </row>
    <row r="324" spans="1:6" x14ac:dyDescent="0.25">
      <c r="A324" s="108" t="s">
        <v>482</v>
      </c>
      <c r="B324" s="115" t="s">
        <v>286</v>
      </c>
      <c r="C324" s="110">
        <v>60305</v>
      </c>
      <c r="D324" s="113">
        <f t="shared" si="17"/>
        <v>63923.3</v>
      </c>
      <c r="E324" s="110">
        <f t="shared" si="18"/>
        <v>56686.7</v>
      </c>
      <c r="F324" s="102" t="str">
        <f t="shared" si="16"/>
        <v/>
      </c>
    </row>
    <row r="325" spans="1:6" x14ac:dyDescent="0.25">
      <c r="A325" s="108" t="s">
        <v>483</v>
      </c>
      <c r="B325" s="115" t="s">
        <v>286</v>
      </c>
      <c r="C325" s="110">
        <v>63132</v>
      </c>
      <c r="D325" s="113">
        <f t="shared" si="17"/>
        <v>66919.92</v>
      </c>
      <c r="E325" s="110">
        <f t="shared" si="18"/>
        <v>59344.079999999994</v>
      </c>
      <c r="F325" s="102" t="str">
        <f t="shared" si="16"/>
        <v/>
      </c>
    </row>
    <row r="326" spans="1:6" x14ac:dyDescent="0.25">
      <c r="A326" s="108" t="s">
        <v>484</v>
      </c>
      <c r="B326" s="115" t="s">
        <v>286</v>
      </c>
      <c r="C326" s="110">
        <v>65963</v>
      </c>
      <c r="D326" s="113">
        <f t="shared" si="17"/>
        <v>69920.78</v>
      </c>
      <c r="E326" s="110">
        <f t="shared" si="18"/>
        <v>62005.219999999994</v>
      </c>
      <c r="F326" s="102" t="str">
        <f t="shared" si="16"/>
        <v/>
      </c>
    </row>
    <row r="327" spans="1:6" x14ac:dyDescent="0.25">
      <c r="A327" s="108" t="s">
        <v>485</v>
      </c>
      <c r="B327" s="115" t="s">
        <v>286</v>
      </c>
      <c r="C327" s="110">
        <v>68801</v>
      </c>
      <c r="D327" s="113">
        <f t="shared" si="17"/>
        <v>72929.06</v>
      </c>
      <c r="E327" s="110">
        <f t="shared" si="18"/>
        <v>64672.939999999995</v>
      </c>
      <c r="F327" s="102" t="str">
        <f t="shared" si="16"/>
        <v/>
      </c>
    </row>
    <row r="328" spans="1:6" x14ac:dyDescent="0.25">
      <c r="A328" s="108" t="s">
        <v>486</v>
      </c>
      <c r="B328" s="115" t="s">
        <v>286</v>
      </c>
      <c r="C328" s="110">
        <v>71626</v>
      </c>
      <c r="D328" s="113">
        <f t="shared" si="17"/>
        <v>75923.56</v>
      </c>
      <c r="E328" s="110">
        <f t="shared" si="18"/>
        <v>67328.44</v>
      </c>
      <c r="F328" s="102" t="str">
        <f t="shared" si="16"/>
        <v/>
      </c>
    </row>
    <row r="329" spans="1:6" x14ac:dyDescent="0.25">
      <c r="A329" s="108" t="s">
        <v>487</v>
      </c>
      <c r="B329" s="115" t="s">
        <v>286</v>
      </c>
      <c r="C329" s="110">
        <v>74448</v>
      </c>
      <c r="D329" s="113">
        <f t="shared" si="17"/>
        <v>78914.880000000005</v>
      </c>
      <c r="E329" s="110">
        <f t="shared" si="18"/>
        <v>69981.119999999995</v>
      </c>
      <c r="F329" s="102" t="str">
        <f t="shared" si="16"/>
        <v/>
      </c>
    </row>
    <row r="330" spans="1:6" x14ac:dyDescent="0.25">
      <c r="A330" s="108" t="s">
        <v>488</v>
      </c>
      <c r="B330" s="115" t="s">
        <v>286</v>
      </c>
      <c r="C330" s="110">
        <v>77268</v>
      </c>
      <c r="D330" s="113">
        <f t="shared" si="17"/>
        <v>81904.08</v>
      </c>
      <c r="E330" s="110">
        <f t="shared" si="18"/>
        <v>72631.92</v>
      </c>
      <c r="F330" s="102" t="str">
        <f t="shared" si="16"/>
        <v/>
      </c>
    </row>
    <row r="331" spans="1:6" x14ac:dyDescent="0.25">
      <c r="A331" s="108" t="s">
        <v>489</v>
      </c>
      <c r="B331" s="115" t="s">
        <v>286</v>
      </c>
      <c r="C331" s="110">
        <v>57096</v>
      </c>
      <c r="D331" s="113">
        <f t="shared" si="17"/>
        <v>60521.760000000002</v>
      </c>
      <c r="E331" s="110">
        <f t="shared" si="18"/>
        <v>53670.239999999998</v>
      </c>
      <c r="F331" s="102" t="str">
        <f t="shared" si="16"/>
        <v/>
      </c>
    </row>
    <row r="332" spans="1:6" x14ac:dyDescent="0.25">
      <c r="A332" s="108" t="s">
        <v>490</v>
      </c>
      <c r="B332" s="115" t="s">
        <v>286</v>
      </c>
      <c r="C332" s="110">
        <v>60223</v>
      </c>
      <c r="D332" s="113">
        <f t="shared" si="17"/>
        <v>63836.380000000005</v>
      </c>
      <c r="E332" s="110">
        <f t="shared" si="18"/>
        <v>56609.619999999995</v>
      </c>
      <c r="F332" s="102" t="str">
        <f t="shared" si="16"/>
        <v/>
      </c>
    </row>
    <row r="333" spans="1:6" x14ac:dyDescent="0.25">
      <c r="A333" s="108" t="s">
        <v>491</v>
      </c>
      <c r="B333" s="115" t="s">
        <v>286</v>
      </c>
      <c r="C333" s="110">
        <v>63343</v>
      </c>
      <c r="D333" s="113">
        <f t="shared" si="17"/>
        <v>67143.58</v>
      </c>
      <c r="E333" s="110">
        <f t="shared" si="18"/>
        <v>59542.42</v>
      </c>
      <c r="F333" s="102" t="str">
        <f t="shared" si="16"/>
        <v/>
      </c>
    </row>
    <row r="334" spans="1:6" x14ac:dyDescent="0.25">
      <c r="A334" s="108" t="s">
        <v>492</v>
      </c>
      <c r="B334" s="115" t="s">
        <v>286</v>
      </c>
      <c r="C334" s="110">
        <v>66469</v>
      </c>
      <c r="D334" s="113">
        <f t="shared" si="17"/>
        <v>70457.14</v>
      </c>
      <c r="E334" s="110">
        <f t="shared" si="18"/>
        <v>62480.859999999993</v>
      </c>
      <c r="F334" s="102" t="str">
        <f t="shared" si="16"/>
        <v/>
      </c>
    </row>
    <row r="335" spans="1:6" x14ac:dyDescent="0.25">
      <c r="A335" s="108" t="s">
        <v>493</v>
      </c>
      <c r="B335" s="115" t="s">
        <v>286</v>
      </c>
      <c r="C335" s="110">
        <v>69595</v>
      </c>
      <c r="D335" s="113">
        <f t="shared" si="17"/>
        <v>73770.7</v>
      </c>
      <c r="E335" s="110">
        <f t="shared" si="18"/>
        <v>65419.299999999996</v>
      </c>
      <c r="F335" s="102" t="str">
        <f t="shared" si="16"/>
        <v/>
      </c>
    </row>
    <row r="336" spans="1:6" x14ac:dyDescent="0.25">
      <c r="A336" s="108" t="s">
        <v>494</v>
      </c>
      <c r="B336" s="115" t="s">
        <v>286</v>
      </c>
      <c r="C336" s="110">
        <v>72722</v>
      </c>
      <c r="D336" s="113">
        <f t="shared" si="17"/>
        <v>77085.320000000007</v>
      </c>
      <c r="E336" s="110">
        <f t="shared" si="18"/>
        <v>68358.679999999993</v>
      </c>
      <c r="F336" s="102" t="str">
        <f t="shared" si="16"/>
        <v/>
      </c>
    </row>
    <row r="337" spans="1:6" x14ac:dyDescent="0.25">
      <c r="A337" s="108" t="s">
        <v>495</v>
      </c>
      <c r="B337" s="115" t="s">
        <v>286</v>
      </c>
      <c r="C337" s="110">
        <v>75850</v>
      </c>
      <c r="D337" s="113">
        <f t="shared" si="17"/>
        <v>80401</v>
      </c>
      <c r="E337" s="110">
        <f t="shared" si="18"/>
        <v>71299</v>
      </c>
      <c r="F337" s="102" t="str">
        <f t="shared" si="16"/>
        <v/>
      </c>
    </row>
    <row r="338" spans="1:6" x14ac:dyDescent="0.25">
      <c r="A338" s="108" t="s">
        <v>496</v>
      </c>
      <c r="B338" s="115" t="s">
        <v>286</v>
      </c>
      <c r="C338" s="110">
        <v>78975</v>
      </c>
      <c r="D338" s="113">
        <f t="shared" si="17"/>
        <v>83713.5</v>
      </c>
      <c r="E338" s="110">
        <f t="shared" si="18"/>
        <v>74236.5</v>
      </c>
      <c r="F338" s="102" t="str">
        <f t="shared" si="16"/>
        <v/>
      </c>
    </row>
    <row r="339" spans="1:6" x14ac:dyDescent="0.25">
      <c r="A339" s="108" t="s">
        <v>497</v>
      </c>
      <c r="B339" s="115" t="s">
        <v>286</v>
      </c>
      <c r="C339" s="110">
        <v>82098</v>
      </c>
      <c r="D339" s="113">
        <f t="shared" si="17"/>
        <v>87023.88</v>
      </c>
      <c r="E339" s="110">
        <f t="shared" si="18"/>
        <v>77172.12</v>
      </c>
      <c r="F339" s="102" t="str">
        <f t="shared" si="16"/>
        <v/>
      </c>
    </row>
    <row r="340" spans="1:6" x14ac:dyDescent="0.25">
      <c r="A340" s="108" t="s">
        <v>498</v>
      </c>
      <c r="B340" s="115" t="s">
        <v>286</v>
      </c>
      <c r="C340" s="110">
        <v>85245</v>
      </c>
      <c r="D340" s="113">
        <f t="shared" si="17"/>
        <v>90359.700000000012</v>
      </c>
      <c r="E340" s="110">
        <f t="shared" si="18"/>
        <v>80130.299999999988</v>
      </c>
      <c r="F340" s="102" t="str">
        <f t="shared" si="16"/>
        <v/>
      </c>
    </row>
    <row r="341" spans="1:6" x14ac:dyDescent="0.25">
      <c r="A341" s="108" t="s">
        <v>499</v>
      </c>
      <c r="B341" s="115" t="s">
        <v>286</v>
      </c>
      <c r="C341" s="110">
        <v>64846</v>
      </c>
      <c r="D341" s="113">
        <f t="shared" si="17"/>
        <v>68736.760000000009</v>
      </c>
      <c r="E341" s="110">
        <f t="shared" si="18"/>
        <v>60955.24</v>
      </c>
      <c r="F341" s="102" t="str">
        <f t="shared" si="16"/>
        <v/>
      </c>
    </row>
    <row r="342" spans="1:6" x14ac:dyDescent="0.25">
      <c r="A342" s="108" t="s">
        <v>500</v>
      </c>
      <c r="B342" s="115" t="s">
        <v>286</v>
      </c>
      <c r="C342" s="110">
        <v>68271</v>
      </c>
      <c r="D342" s="113">
        <f t="shared" si="17"/>
        <v>72367.260000000009</v>
      </c>
      <c r="E342" s="110">
        <f t="shared" si="18"/>
        <v>64174.74</v>
      </c>
      <c r="F342" s="102" t="str">
        <f t="shared" si="16"/>
        <v/>
      </c>
    </row>
    <row r="343" spans="1:6" x14ac:dyDescent="0.25">
      <c r="A343" s="108" t="s">
        <v>501</v>
      </c>
      <c r="B343" s="115" t="s">
        <v>286</v>
      </c>
      <c r="C343" s="110">
        <v>71691</v>
      </c>
      <c r="D343" s="113">
        <f t="shared" si="17"/>
        <v>75992.460000000006</v>
      </c>
      <c r="E343" s="110">
        <f t="shared" si="18"/>
        <v>67389.539999999994</v>
      </c>
      <c r="F343" s="102" t="str">
        <f t="shared" si="16"/>
        <v/>
      </c>
    </row>
    <row r="344" spans="1:6" x14ac:dyDescent="0.25">
      <c r="A344" s="108" t="s">
        <v>502</v>
      </c>
      <c r="B344" s="115" t="s">
        <v>286</v>
      </c>
      <c r="C344" s="110">
        <v>75123</v>
      </c>
      <c r="D344" s="113">
        <f t="shared" si="17"/>
        <v>79630.38</v>
      </c>
      <c r="E344" s="110">
        <f t="shared" si="18"/>
        <v>70615.62</v>
      </c>
      <c r="F344" s="102" t="str">
        <f t="shared" si="16"/>
        <v/>
      </c>
    </row>
    <row r="345" spans="1:6" x14ac:dyDescent="0.25">
      <c r="A345" s="108" t="s">
        <v>503</v>
      </c>
      <c r="B345" s="115" t="s">
        <v>286</v>
      </c>
      <c r="C345" s="110">
        <v>78540</v>
      </c>
      <c r="D345" s="113">
        <f t="shared" si="17"/>
        <v>83252.400000000009</v>
      </c>
      <c r="E345" s="110">
        <f t="shared" si="18"/>
        <v>73827.599999999991</v>
      </c>
      <c r="F345" s="102" t="str">
        <f t="shared" si="16"/>
        <v/>
      </c>
    </row>
    <row r="346" spans="1:6" x14ac:dyDescent="0.25">
      <c r="A346" s="108" t="s">
        <v>504</v>
      </c>
      <c r="B346" s="115" t="s">
        <v>286</v>
      </c>
      <c r="C346" s="110">
        <v>81969</v>
      </c>
      <c r="D346" s="113">
        <f t="shared" si="17"/>
        <v>86887.14</v>
      </c>
      <c r="E346" s="110">
        <f t="shared" si="18"/>
        <v>77050.86</v>
      </c>
      <c r="F346" s="102" t="str">
        <f t="shared" si="16"/>
        <v/>
      </c>
    </row>
    <row r="347" spans="1:6" x14ac:dyDescent="0.25">
      <c r="A347" s="108" t="s">
        <v>505</v>
      </c>
      <c r="B347" s="115" t="s">
        <v>286</v>
      </c>
      <c r="C347" s="110">
        <v>85393</v>
      </c>
      <c r="D347" s="113">
        <f t="shared" si="17"/>
        <v>90516.58</v>
      </c>
      <c r="E347" s="110">
        <f t="shared" si="18"/>
        <v>80269.42</v>
      </c>
      <c r="F347" s="102" t="str">
        <f t="shared" si="16"/>
        <v/>
      </c>
    </row>
    <row r="348" spans="1:6" x14ac:dyDescent="0.25">
      <c r="A348" s="108" t="s">
        <v>506</v>
      </c>
      <c r="B348" s="115" t="s">
        <v>286</v>
      </c>
      <c r="C348" s="110">
        <v>88815</v>
      </c>
      <c r="D348" s="113">
        <f t="shared" si="17"/>
        <v>94143.900000000009</v>
      </c>
      <c r="E348" s="110">
        <f t="shared" si="18"/>
        <v>83486.099999999991</v>
      </c>
      <c r="F348" s="102" t="str">
        <f t="shared" si="16"/>
        <v/>
      </c>
    </row>
    <row r="349" spans="1:6" x14ac:dyDescent="0.25">
      <c r="A349" s="108" t="s">
        <v>507</v>
      </c>
      <c r="B349" s="115" t="s">
        <v>286</v>
      </c>
      <c r="C349" s="110">
        <v>92243</v>
      </c>
      <c r="D349" s="113">
        <f t="shared" si="17"/>
        <v>97777.58</v>
      </c>
      <c r="E349" s="110">
        <f t="shared" si="18"/>
        <v>86708.42</v>
      </c>
      <c r="F349" s="102" t="str">
        <f t="shared" si="16"/>
        <v/>
      </c>
    </row>
    <row r="350" spans="1:6" x14ac:dyDescent="0.25">
      <c r="A350" s="108" t="s">
        <v>508</v>
      </c>
      <c r="B350" s="115" t="s">
        <v>286</v>
      </c>
      <c r="C350" s="110">
        <v>95655</v>
      </c>
      <c r="D350" s="113">
        <f t="shared" si="17"/>
        <v>101394.3</v>
      </c>
      <c r="E350" s="110">
        <f t="shared" si="18"/>
        <v>89915.7</v>
      </c>
      <c r="F350" s="102" t="str">
        <f t="shared" si="16"/>
        <v/>
      </c>
    </row>
    <row r="351" spans="1:6" x14ac:dyDescent="0.25">
      <c r="A351" s="108" t="s">
        <v>509</v>
      </c>
      <c r="B351" s="115" t="s">
        <v>286</v>
      </c>
      <c r="C351" s="110">
        <v>67845</v>
      </c>
      <c r="D351" s="113">
        <f t="shared" si="17"/>
        <v>71915.7</v>
      </c>
      <c r="E351" s="110">
        <f t="shared" si="18"/>
        <v>63774.299999999996</v>
      </c>
      <c r="F351" s="102" t="str">
        <f t="shared" si="16"/>
        <v/>
      </c>
    </row>
    <row r="352" spans="1:6" x14ac:dyDescent="0.25">
      <c r="A352" s="108" t="s">
        <v>510</v>
      </c>
      <c r="B352" s="115" t="s">
        <v>286</v>
      </c>
      <c r="C352" s="110">
        <v>71286</v>
      </c>
      <c r="D352" s="113">
        <f t="shared" si="17"/>
        <v>75563.16</v>
      </c>
      <c r="E352" s="110">
        <f t="shared" si="18"/>
        <v>67008.84</v>
      </c>
      <c r="F352" s="102" t="str">
        <f t="shared" si="16"/>
        <v/>
      </c>
    </row>
    <row r="353" spans="1:6" x14ac:dyDescent="0.25">
      <c r="A353" s="108" t="s">
        <v>511</v>
      </c>
      <c r="B353" s="115" t="s">
        <v>286</v>
      </c>
      <c r="C353" s="110">
        <v>74750</v>
      </c>
      <c r="D353" s="113">
        <f t="shared" si="17"/>
        <v>79235</v>
      </c>
      <c r="E353" s="110">
        <f t="shared" si="18"/>
        <v>70265</v>
      </c>
      <c r="F353" s="102" t="str">
        <f t="shared" si="16"/>
        <v/>
      </c>
    </row>
    <row r="354" spans="1:6" x14ac:dyDescent="0.25">
      <c r="A354" s="108" t="s">
        <v>512</v>
      </c>
      <c r="B354" s="115" t="s">
        <v>286</v>
      </c>
      <c r="C354" s="110">
        <v>78189</v>
      </c>
      <c r="D354" s="113">
        <f t="shared" si="17"/>
        <v>82880.340000000011</v>
      </c>
      <c r="E354" s="110">
        <f t="shared" si="18"/>
        <v>73497.659999999989</v>
      </c>
      <c r="F354" s="102" t="str">
        <f t="shared" si="16"/>
        <v/>
      </c>
    </row>
    <row r="355" spans="1:6" x14ac:dyDescent="0.25">
      <c r="A355" s="108" t="s">
        <v>513</v>
      </c>
      <c r="B355" s="115" t="s">
        <v>286</v>
      </c>
      <c r="C355" s="110">
        <v>81644</v>
      </c>
      <c r="D355" s="113">
        <f t="shared" si="17"/>
        <v>86542.64</v>
      </c>
      <c r="E355" s="110">
        <f t="shared" si="18"/>
        <v>76745.36</v>
      </c>
      <c r="F355" s="102" t="str">
        <f t="shared" si="16"/>
        <v/>
      </c>
    </row>
    <row r="356" spans="1:6" x14ac:dyDescent="0.25">
      <c r="A356" s="108" t="s">
        <v>514</v>
      </c>
      <c r="B356" s="115" t="s">
        <v>286</v>
      </c>
      <c r="C356" s="110">
        <v>85095</v>
      </c>
      <c r="D356" s="113">
        <f t="shared" si="17"/>
        <v>90200.700000000012</v>
      </c>
      <c r="E356" s="110">
        <f t="shared" si="18"/>
        <v>79989.299999999988</v>
      </c>
      <c r="F356" s="102" t="str">
        <f t="shared" si="16"/>
        <v/>
      </c>
    </row>
    <row r="357" spans="1:6" x14ac:dyDescent="0.25">
      <c r="A357" s="108" t="s">
        <v>515</v>
      </c>
      <c r="B357" s="115" t="s">
        <v>286</v>
      </c>
      <c r="C357" s="110">
        <v>88545</v>
      </c>
      <c r="D357" s="113">
        <f t="shared" si="17"/>
        <v>93857.700000000012</v>
      </c>
      <c r="E357" s="110">
        <f t="shared" si="18"/>
        <v>83232.299999999988</v>
      </c>
      <c r="F357" s="102" t="str">
        <f t="shared" si="16"/>
        <v/>
      </c>
    </row>
    <row r="358" spans="1:6" x14ac:dyDescent="0.25">
      <c r="A358" s="108" t="s">
        <v>516</v>
      </c>
      <c r="B358" s="115" t="s">
        <v>286</v>
      </c>
      <c r="C358" s="110">
        <v>91990</v>
      </c>
      <c r="D358" s="113">
        <f t="shared" si="17"/>
        <v>97509.400000000009</v>
      </c>
      <c r="E358" s="110">
        <f t="shared" si="18"/>
        <v>86470.599999999991</v>
      </c>
      <c r="F358" s="102" t="str">
        <f t="shared" si="16"/>
        <v/>
      </c>
    </row>
    <row r="359" spans="1:6" x14ac:dyDescent="0.25">
      <c r="A359" s="108" t="s">
        <v>517</v>
      </c>
      <c r="B359" s="115" t="s">
        <v>286</v>
      </c>
      <c r="C359" s="110">
        <v>95439</v>
      </c>
      <c r="D359" s="113">
        <f t="shared" si="17"/>
        <v>101165.34000000001</v>
      </c>
      <c r="E359" s="110">
        <f t="shared" si="18"/>
        <v>89712.659999999989</v>
      </c>
      <c r="F359" s="102" t="str">
        <f t="shared" si="16"/>
        <v/>
      </c>
    </row>
    <row r="360" spans="1:6" x14ac:dyDescent="0.25">
      <c r="A360" s="108" t="s">
        <v>518</v>
      </c>
      <c r="B360" s="115" t="s">
        <v>286</v>
      </c>
      <c r="C360" s="110">
        <v>98867</v>
      </c>
      <c r="D360" s="113">
        <f t="shared" si="17"/>
        <v>104799.02</v>
      </c>
      <c r="E360" s="110">
        <f t="shared" si="18"/>
        <v>92934.98</v>
      </c>
      <c r="F360" s="102" t="str">
        <f t="shared" si="16"/>
        <v/>
      </c>
    </row>
    <row r="361" spans="1:6" x14ac:dyDescent="0.25">
      <c r="A361" s="108" t="s">
        <v>519</v>
      </c>
      <c r="B361" s="115" t="s">
        <v>286</v>
      </c>
      <c r="C361" s="110">
        <v>73180</v>
      </c>
      <c r="D361" s="113">
        <f t="shared" si="17"/>
        <v>77570.8</v>
      </c>
      <c r="E361" s="110">
        <f t="shared" si="18"/>
        <v>68789.2</v>
      </c>
      <c r="F361" s="102" t="str">
        <f t="shared" si="16"/>
        <v/>
      </c>
    </row>
    <row r="362" spans="1:6" x14ac:dyDescent="0.25">
      <c r="A362" s="108" t="s">
        <v>520</v>
      </c>
      <c r="B362" s="115" t="s">
        <v>286</v>
      </c>
      <c r="C362" s="110">
        <v>77506</v>
      </c>
      <c r="D362" s="113">
        <f t="shared" si="17"/>
        <v>82156.36</v>
      </c>
      <c r="E362" s="110">
        <f t="shared" si="18"/>
        <v>72855.64</v>
      </c>
      <c r="F362" s="102" t="str">
        <f t="shared" si="16"/>
        <v/>
      </c>
    </row>
    <row r="363" spans="1:6" x14ac:dyDescent="0.25">
      <c r="A363" s="108" t="s">
        <v>521</v>
      </c>
      <c r="B363" s="115" t="s">
        <v>286</v>
      </c>
      <c r="C363" s="110">
        <v>81824</v>
      </c>
      <c r="D363" s="113">
        <f t="shared" si="17"/>
        <v>86733.440000000002</v>
      </c>
      <c r="E363" s="110">
        <f t="shared" si="18"/>
        <v>76914.559999999998</v>
      </c>
      <c r="F363" s="102" t="str">
        <f t="shared" si="16"/>
        <v/>
      </c>
    </row>
    <row r="364" spans="1:6" x14ac:dyDescent="0.25">
      <c r="A364" s="108" t="s">
        <v>522</v>
      </c>
      <c r="B364" s="115" t="s">
        <v>286</v>
      </c>
      <c r="C364" s="110">
        <v>86147</v>
      </c>
      <c r="D364" s="113">
        <f t="shared" si="17"/>
        <v>91315.82</v>
      </c>
      <c r="E364" s="110">
        <f t="shared" si="18"/>
        <v>80978.179999999993</v>
      </c>
      <c r="F364" s="102" t="str">
        <f t="shared" si="16"/>
        <v/>
      </c>
    </row>
    <row r="365" spans="1:6" x14ac:dyDescent="0.25">
      <c r="A365" s="108" t="s">
        <v>523</v>
      </c>
      <c r="B365" s="115" t="s">
        <v>286</v>
      </c>
      <c r="C365" s="110">
        <v>90473</v>
      </c>
      <c r="D365" s="113">
        <f t="shared" si="17"/>
        <v>95901.38</v>
      </c>
      <c r="E365" s="110">
        <f t="shared" si="18"/>
        <v>85044.62</v>
      </c>
      <c r="F365" s="102" t="str">
        <f t="shared" si="16"/>
        <v/>
      </c>
    </row>
    <row r="366" spans="1:6" x14ac:dyDescent="0.25">
      <c r="A366" s="108" t="s">
        <v>524</v>
      </c>
      <c r="B366" s="115" t="s">
        <v>286</v>
      </c>
      <c r="C366" s="110">
        <v>94789</v>
      </c>
      <c r="D366" s="113">
        <f t="shared" si="17"/>
        <v>100476.34000000001</v>
      </c>
      <c r="E366" s="110">
        <f t="shared" si="18"/>
        <v>89101.659999999989</v>
      </c>
      <c r="F366" s="102" t="str">
        <f t="shared" si="16"/>
        <v/>
      </c>
    </row>
    <row r="367" spans="1:6" x14ac:dyDescent="0.25">
      <c r="A367" s="108" t="s">
        <v>525</v>
      </c>
      <c r="B367" s="115" t="s">
        <v>286</v>
      </c>
      <c r="C367" s="110">
        <v>99106</v>
      </c>
      <c r="D367" s="113">
        <f t="shared" si="17"/>
        <v>105052.36</v>
      </c>
      <c r="E367" s="110">
        <f t="shared" si="18"/>
        <v>93159.64</v>
      </c>
      <c r="F367" s="102" t="str">
        <f t="shared" si="16"/>
        <v/>
      </c>
    </row>
    <row r="368" spans="1:6" x14ac:dyDescent="0.25">
      <c r="A368" s="108" t="s">
        <v>526</v>
      </c>
      <c r="B368" s="115" t="s">
        <v>286</v>
      </c>
      <c r="C368" s="110">
        <v>103371</v>
      </c>
      <c r="D368" s="113">
        <f t="shared" si="17"/>
        <v>109573.26000000001</v>
      </c>
      <c r="E368" s="110">
        <f t="shared" si="18"/>
        <v>97168.739999999991</v>
      </c>
      <c r="F368" s="102" t="str">
        <f t="shared" si="16"/>
        <v/>
      </c>
    </row>
    <row r="369" spans="1:6" x14ac:dyDescent="0.25">
      <c r="A369" s="108" t="s">
        <v>527</v>
      </c>
      <c r="B369" s="115" t="s">
        <v>286</v>
      </c>
      <c r="C369" s="110">
        <v>107217</v>
      </c>
      <c r="D369" s="113">
        <f t="shared" si="17"/>
        <v>113650.02</v>
      </c>
      <c r="E369" s="110">
        <f t="shared" si="18"/>
        <v>100783.98</v>
      </c>
      <c r="F369" s="102" t="str">
        <f t="shared" si="16"/>
        <v/>
      </c>
    </row>
    <row r="370" spans="1:6" x14ac:dyDescent="0.25">
      <c r="A370" s="108" t="s">
        <v>528</v>
      </c>
      <c r="B370" s="115" t="s">
        <v>286</v>
      </c>
      <c r="C370" s="110">
        <v>111066</v>
      </c>
      <c r="D370" s="113">
        <f t="shared" si="17"/>
        <v>117729.96</v>
      </c>
      <c r="E370" s="110">
        <f t="shared" si="18"/>
        <v>104402.04</v>
      </c>
      <c r="F370" s="102" t="str">
        <f t="shared" si="16"/>
        <v/>
      </c>
    </row>
    <row r="371" spans="1:6" x14ac:dyDescent="0.25">
      <c r="A371" s="108" t="s">
        <v>529</v>
      </c>
      <c r="B371" s="115" t="s">
        <v>286</v>
      </c>
      <c r="C371" s="110">
        <v>47176</v>
      </c>
      <c r="D371" s="113">
        <f t="shared" si="17"/>
        <v>50006.560000000005</v>
      </c>
      <c r="E371" s="110">
        <f t="shared" si="18"/>
        <v>44345.439999999995</v>
      </c>
      <c r="F371" s="102" t="str">
        <f t="shared" si="16"/>
        <v/>
      </c>
    </row>
    <row r="372" spans="1:6" x14ac:dyDescent="0.25">
      <c r="A372" s="108" t="s">
        <v>530</v>
      </c>
      <c r="B372" s="115" t="s">
        <v>286</v>
      </c>
      <c r="C372" s="110">
        <v>49027</v>
      </c>
      <c r="D372" s="113">
        <f t="shared" si="17"/>
        <v>51968.62</v>
      </c>
      <c r="E372" s="110">
        <f t="shared" si="18"/>
        <v>46085.38</v>
      </c>
      <c r="F372" s="102" t="str">
        <f t="shared" si="16"/>
        <v/>
      </c>
    </row>
    <row r="373" spans="1:6" x14ac:dyDescent="0.25">
      <c r="A373" s="108" t="s">
        <v>531</v>
      </c>
      <c r="B373" s="115" t="s">
        <v>286</v>
      </c>
      <c r="C373" s="110">
        <v>50877</v>
      </c>
      <c r="D373" s="113">
        <f t="shared" si="17"/>
        <v>53929.62</v>
      </c>
      <c r="E373" s="110">
        <f t="shared" si="18"/>
        <v>47824.38</v>
      </c>
      <c r="F373" s="102" t="str">
        <f t="shared" si="16"/>
        <v/>
      </c>
    </row>
    <row r="374" spans="1:6" x14ac:dyDescent="0.25">
      <c r="A374" s="108" t="s">
        <v>532</v>
      </c>
      <c r="B374" s="115" t="s">
        <v>286</v>
      </c>
      <c r="C374" s="110">
        <v>52732</v>
      </c>
      <c r="D374" s="113">
        <f t="shared" si="17"/>
        <v>55895.920000000006</v>
      </c>
      <c r="E374" s="110">
        <f t="shared" si="18"/>
        <v>49568.079999999994</v>
      </c>
      <c r="F374" s="102" t="str">
        <f t="shared" si="16"/>
        <v/>
      </c>
    </row>
    <row r="375" spans="1:6" x14ac:dyDescent="0.25">
      <c r="A375" s="108" t="s">
        <v>533</v>
      </c>
      <c r="B375" s="115" t="s">
        <v>286</v>
      </c>
      <c r="C375" s="110">
        <v>54589</v>
      </c>
      <c r="D375" s="113">
        <f t="shared" si="17"/>
        <v>57864.340000000004</v>
      </c>
      <c r="E375" s="110">
        <f t="shared" si="18"/>
        <v>51313.659999999996</v>
      </c>
      <c r="F375" s="102" t="str">
        <f t="shared" si="16"/>
        <v/>
      </c>
    </row>
    <row r="376" spans="1:6" x14ac:dyDescent="0.25">
      <c r="A376" s="108" t="s">
        <v>534</v>
      </c>
      <c r="B376" s="115" t="s">
        <v>286</v>
      </c>
      <c r="C376" s="110">
        <v>56442</v>
      </c>
      <c r="D376" s="113">
        <f t="shared" si="17"/>
        <v>59828.520000000004</v>
      </c>
      <c r="E376" s="110">
        <f t="shared" si="18"/>
        <v>53055.479999999996</v>
      </c>
      <c r="F376" s="102" t="str">
        <f t="shared" si="16"/>
        <v/>
      </c>
    </row>
    <row r="377" spans="1:6" x14ac:dyDescent="0.25">
      <c r="A377" s="108" t="s">
        <v>535</v>
      </c>
      <c r="B377" s="115" t="s">
        <v>286</v>
      </c>
      <c r="C377" s="110">
        <v>58295</v>
      </c>
      <c r="D377" s="113">
        <f t="shared" si="17"/>
        <v>61792.700000000004</v>
      </c>
      <c r="E377" s="110">
        <f t="shared" si="18"/>
        <v>54797.299999999996</v>
      </c>
      <c r="F377" s="102" t="str">
        <f t="shared" si="16"/>
        <v/>
      </c>
    </row>
    <row r="378" spans="1:6" x14ac:dyDescent="0.25">
      <c r="A378" s="108" t="s">
        <v>536</v>
      </c>
      <c r="B378" s="115" t="s">
        <v>286</v>
      </c>
      <c r="C378" s="110">
        <v>60164</v>
      </c>
      <c r="D378" s="113">
        <f t="shared" si="17"/>
        <v>63773.840000000004</v>
      </c>
      <c r="E378" s="110">
        <f t="shared" si="18"/>
        <v>56554.159999999996</v>
      </c>
      <c r="F378" s="102" t="str">
        <f t="shared" si="16"/>
        <v/>
      </c>
    </row>
    <row r="379" spans="1:6" x14ac:dyDescent="0.25">
      <c r="A379" s="108" t="s">
        <v>537</v>
      </c>
      <c r="B379" s="115" t="s">
        <v>286</v>
      </c>
      <c r="C379" s="110">
        <v>51566</v>
      </c>
      <c r="D379" s="113">
        <f t="shared" si="17"/>
        <v>54659.96</v>
      </c>
      <c r="E379" s="110">
        <f t="shared" si="18"/>
        <v>48472.04</v>
      </c>
      <c r="F379" s="102" t="str">
        <f t="shared" si="16"/>
        <v/>
      </c>
    </row>
    <row r="380" spans="1:6" x14ac:dyDescent="0.25">
      <c r="A380" s="108" t="s">
        <v>538</v>
      </c>
      <c r="B380" s="115" t="s">
        <v>286</v>
      </c>
      <c r="C380" s="110">
        <v>53487</v>
      </c>
      <c r="D380" s="113">
        <f t="shared" si="17"/>
        <v>56696.22</v>
      </c>
      <c r="E380" s="110">
        <f t="shared" si="18"/>
        <v>50277.78</v>
      </c>
      <c r="F380" s="102" t="str">
        <f t="shared" si="16"/>
        <v/>
      </c>
    </row>
    <row r="381" spans="1:6" x14ac:dyDescent="0.25">
      <c r="A381" s="108" t="s">
        <v>539</v>
      </c>
      <c r="B381" s="115" t="s">
        <v>286</v>
      </c>
      <c r="C381" s="110">
        <v>55428</v>
      </c>
      <c r="D381" s="113">
        <f t="shared" si="17"/>
        <v>58753.68</v>
      </c>
      <c r="E381" s="110">
        <f t="shared" si="18"/>
        <v>52102.32</v>
      </c>
      <c r="F381" s="102" t="str">
        <f t="shared" si="16"/>
        <v/>
      </c>
    </row>
    <row r="382" spans="1:6" x14ac:dyDescent="0.25">
      <c r="A382" s="108" t="s">
        <v>540</v>
      </c>
      <c r="B382" s="115" t="s">
        <v>286</v>
      </c>
      <c r="C382" s="110">
        <v>57357</v>
      </c>
      <c r="D382" s="113">
        <f t="shared" si="17"/>
        <v>60798.420000000006</v>
      </c>
      <c r="E382" s="110">
        <f t="shared" si="18"/>
        <v>53915.579999999994</v>
      </c>
      <c r="F382" s="102" t="str">
        <f t="shared" si="16"/>
        <v/>
      </c>
    </row>
    <row r="383" spans="1:6" x14ac:dyDescent="0.25">
      <c r="A383" s="108" t="s">
        <v>541</v>
      </c>
      <c r="B383" s="115" t="s">
        <v>286</v>
      </c>
      <c r="C383" s="110">
        <v>59299</v>
      </c>
      <c r="D383" s="113">
        <f t="shared" si="17"/>
        <v>62856.94</v>
      </c>
      <c r="E383" s="110">
        <f t="shared" si="18"/>
        <v>55741.06</v>
      </c>
      <c r="F383" s="102" t="str">
        <f t="shared" si="16"/>
        <v/>
      </c>
    </row>
    <row r="384" spans="1:6" x14ac:dyDescent="0.25">
      <c r="A384" s="108" t="s">
        <v>542</v>
      </c>
      <c r="B384" s="115" t="s">
        <v>286</v>
      </c>
      <c r="C384" s="110">
        <v>61223</v>
      </c>
      <c r="D384" s="113">
        <f t="shared" si="17"/>
        <v>64896.380000000005</v>
      </c>
      <c r="E384" s="110">
        <f t="shared" si="18"/>
        <v>57549.619999999995</v>
      </c>
      <c r="F384" s="102" t="str">
        <f t="shared" si="16"/>
        <v/>
      </c>
    </row>
    <row r="385" spans="1:6" x14ac:dyDescent="0.25">
      <c r="A385" s="108" t="s">
        <v>543</v>
      </c>
      <c r="B385" s="115" t="s">
        <v>286</v>
      </c>
      <c r="C385" s="110">
        <v>63158</v>
      </c>
      <c r="D385" s="113">
        <f t="shared" si="17"/>
        <v>66947.48000000001</v>
      </c>
      <c r="E385" s="110">
        <f t="shared" si="18"/>
        <v>59368.52</v>
      </c>
      <c r="F385" s="102" t="str">
        <f t="shared" ref="F385:F448" si="19">IF(COUNTIF(C$2:C$1297, C385)&gt;1, "Duplicate", "")</f>
        <v/>
      </c>
    </row>
    <row r="386" spans="1:6" x14ac:dyDescent="0.25">
      <c r="A386" s="108" t="s">
        <v>544</v>
      </c>
      <c r="B386" s="115" t="s">
        <v>286</v>
      </c>
      <c r="C386" s="110">
        <v>65096</v>
      </c>
      <c r="D386" s="113">
        <f t="shared" ref="D386:D449" si="20">SUM(C386*1.06)</f>
        <v>69001.760000000009</v>
      </c>
      <c r="E386" s="110">
        <f t="shared" ref="E386:E449" si="21">SUM(C386*0.94)</f>
        <v>61190.239999999998</v>
      </c>
      <c r="F386" s="102" t="str">
        <f t="shared" si="19"/>
        <v/>
      </c>
    </row>
    <row r="387" spans="1:6" x14ac:dyDescent="0.25">
      <c r="A387" s="108" t="s">
        <v>545</v>
      </c>
      <c r="B387" s="115" t="s">
        <v>286</v>
      </c>
      <c r="C387" s="110">
        <v>67042</v>
      </c>
      <c r="D387" s="113">
        <f t="shared" si="20"/>
        <v>71064.52</v>
      </c>
      <c r="E387" s="110">
        <f t="shared" si="21"/>
        <v>63019.479999999996</v>
      </c>
      <c r="F387" s="102" t="str">
        <f t="shared" si="19"/>
        <v/>
      </c>
    </row>
    <row r="388" spans="1:6" x14ac:dyDescent="0.25">
      <c r="A388" s="108" t="s">
        <v>546</v>
      </c>
      <c r="B388" s="115" t="s">
        <v>286</v>
      </c>
      <c r="C388" s="110">
        <v>56980</v>
      </c>
      <c r="D388" s="113">
        <f t="shared" si="20"/>
        <v>60398.8</v>
      </c>
      <c r="E388" s="110">
        <f t="shared" si="21"/>
        <v>53561.2</v>
      </c>
      <c r="F388" s="102" t="str">
        <f t="shared" si="19"/>
        <v/>
      </c>
    </row>
    <row r="389" spans="1:6" x14ac:dyDescent="0.25">
      <c r="A389" s="108" t="s">
        <v>547</v>
      </c>
      <c r="B389" s="115" t="s">
        <v>286</v>
      </c>
      <c r="C389" s="110">
        <v>59290</v>
      </c>
      <c r="D389" s="113">
        <f t="shared" si="20"/>
        <v>62847.4</v>
      </c>
      <c r="E389" s="110">
        <f t="shared" si="21"/>
        <v>55732.6</v>
      </c>
      <c r="F389" s="102" t="str">
        <f t="shared" si="19"/>
        <v/>
      </c>
    </row>
    <row r="390" spans="1:6" x14ac:dyDescent="0.25">
      <c r="A390" s="108" t="s">
        <v>548</v>
      </c>
      <c r="B390" s="115" t="s">
        <v>286</v>
      </c>
      <c r="C390" s="110">
        <v>61609</v>
      </c>
      <c r="D390" s="113">
        <f t="shared" si="20"/>
        <v>65305.54</v>
      </c>
      <c r="E390" s="110">
        <f t="shared" si="21"/>
        <v>57912.46</v>
      </c>
      <c r="F390" s="102" t="str">
        <f t="shared" si="19"/>
        <v/>
      </c>
    </row>
    <row r="391" spans="1:6" x14ac:dyDescent="0.25">
      <c r="A391" s="108" t="s">
        <v>549</v>
      </c>
      <c r="B391" s="115" t="s">
        <v>286</v>
      </c>
      <c r="C391" s="110">
        <v>63909</v>
      </c>
      <c r="D391" s="113">
        <f t="shared" si="20"/>
        <v>67743.540000000008</v>
      </c>
      <c r="E391" s="110">
        <f t="shared" si="21"/>
        <v>60074.46</v>
      </c>
      <c r="F391" s="102" t="str">
        <f t="shared" si="19"/>
        <v/>
      </c>
    </row>
    <row r="392" spans="1:6" x14ac:dyDescent="0.25">
      <c r="A392" s="108" t="s">
        <v>550</v>
      </c>
      <c r="B392" s="115" t="s">
        <v>286</v>
      </c>
      <c r="C392" s="110">
        <v>66230</v>
      </c>
      <c r="D392" s="113">
        <f t="shared" si="20"/>
        <v>70203.8</v>
      </c>
      <c r="E392" s="110">
        <f t="shared" si="21"/>
        <v>62256.2</v>
      </c>
      <c r="F392" s="102" t="str">
        <f t="shared" si="19"/>
        <v/>
      </c>
    </row>
    <row r="393" spans="1:6" x14ac:dyDescent="0.25">
      <c r="A393" s="108" t="s">
        <v>551</v>
      </c>
      <c r="B393" s="115" t="s">
        <v>286</v>
      </c>
      <c r="C393" s="110">
        <v>68547</v>
      </c>
      <c r="D393" s="113">
        <f t="shared" si="20"/>
        <v>72659.820000000007</v>
      </c>
      <c r="E393" s="110">
        <f t="shared" si="21"/>
        <v>64434.179999999993</v>
      </c>
      <c r="F393" s="102" t="str">
        <f t="shared" si="19"/>
        <v/>
      </c>
    </row>
    <row r="394" spans="1:6" x14ac:dyDescent="0.25">
      <c r="A394" s="108" t="s">
        <v>552</v>
      </c>
      <c r="B394" s="115" t="s">
        <v>286</v>
      </c>
      <c r="C394" s="110">
        <v>70861</v>
      </c>
      <c r="D394" s="113">
        <f t="shared" si="20"/>
        <v>75112.66</v>
      </c>
      <c r="E394" s="110">
        <f t="shared" si="21"/>
        <v>66609.34</v>
      </c>
      <c r="F394" s="102" t="str">
        <f t="shared" si="19"/>
        <v/>
      </c>
    </row>
    <row r="395" spans="1:6" x14ac:dyDescent="0.25">
      <c r="A395" s="108" t="s">
        <v>553</v>
      </c>
      <c r="B395" s="115" t="s">
        <v>286</v>
      </c>
      <c r="C395" s="110">
        <v>73167</v>
      </c>
      <c r="D395" s="113">
        <f t="shared" si="20"/>
        <v>77557.02</v>
      </c>
      <c r="E395" s="110">
        <f t="shared" si="21"/>
        <v>68776.98</v>
      </c>
      <c r="F395" s="102" t="str">
        <f t="shared" si="19"/>
        <v/>
      </c>
    </row>
    <row r="396" spans="1:6" x14ac:dyDescent="0.25">
      <c r="A396" s="108" t="s">
        <v>554</v>
      </c>
      <c r="B396" s="115" t="s">
        <v>286</v>
      </c>
      <c r="C396" s="110">
        <v>75485</v>
      </c>
      <c r="D396" s="113">
        <f t="shared" si="20"/>
        <v>80014.100000000006</v>
      </c>
      <c r="E396" s="110">
        <f t="shared" si="21"/>
        <v>70955.899999999994</v>
      </c>
      <c r="F396" s="102" t="str">
        <f t="shared" si="19"/>
        <v/>
      </c>
    </row>
    <row r="397" spans="1:6" x14ac:dyDescent="0.25">
      <c r="A397" s="108" t="s">
        <v>555</v>
      </c>
      <c r="B397" s="115" t="s">
        <v>286</v>
      </c>
      <c r="C397" s="110">
        <v>70355</v>
      </c>
      <c r="D397" s="113">
        <f t="shared" si="20"/>
        <v>74576.3</v>
      </c>
      <c r="E397" s="110">
        <f t="shared" si="21"/>
        <v>66133.7</v>
      </c>
      <c r="F397" s="102" t="str">
        <f t="shared" si="19"/>
        <v/>
      </c>
    </row>
    <row r="398" spans="1:6" x14ac:dyDescent="0.25">
      <c r="A398" s="108" t="s">
        <v>556</v>
      </c>
      <c r="B398" s="115" t="s">
        <v>286</v>
      </c>
      <c r="C398" s="110">
        <v>73859</v>
      </c>
      <c r="D398" s="113">
        <f t="shared" si="20"/>
        <v>78290.540000000008</v>
      </c>
      <c r="E398" s="110">
        <f t="shared" si="21"/>
        <v>69427.459999999992</v>
      </c>
      <c r="F398" s="102" t="str">
        <f t="shared" si="19"/>
        <v/>
      </c>
    </row>
    <row r="399" spans="1:6" x14ac:dyDescent="0.25">
      <c r="A399" s="108" t="s">
        <v>557</v>
      </c>
      <c r="B399" s="115" t="s">
        <v>286</v>
      </c>
      <c r="C399" s="110">
        <v>77366</v>
      </c>
      <c r="D399" s="113">
        <f t="shared" si="20"/>
        <v>82007.960000000006</v>
      </c>
      <c r="E399" s="110">
        <f t="shared" si="21"/>
        <v>72724.039999999994</v>
      </c>
      <c r="F399" s="102" t="str">
        <f t="shared" si="19"/>
        <v/>
      </c>
    </row>
    <row r="400" spans="1:6" x14ac:dyDescent="0.25">
      <c r="A400" s="108" t="s">
        <v>558</v>
      </c>
      <c r="B400" s="115" t="s">
        <v>286</v>
      </c>
      <c r="C400" s="110">
        <v>80866</v>
      </c>
      <c r="D400" s="113">
        <f t="shared" si="20"/>
        <v>85717.96</v>
      </c>
      <c r="E400" s="110">
        <f t="shared" si="21"/>
        <v>76014.039999999994</v>
      </c>
      <c r="F400" s="102" t="str">
        <f t="shared" si="19"/>
        <v/>
      </c>
    </row>
    <row r="401" spans="1:6" x14ac:dyDescent="0.25">
      <c r="A401" s="108" t="s">
        <v>559</v>
      </c>
      <c r="B401" s="115" t="s">
        <v>286</v>
      </c>
      <c r="C401" s="110">
        <v>84375</v>
      </c>
      <c r="D401" s="113">
        <f t="shared" si="20"/>
        <v>89437.5</v>
      </c>
      <c r="E401" s="110">
        <f t="shared" si="21"/>
        <v>79312.5</v>
      </c>
      <c r="F401" s="102" t="str">
        <f t="shared" si="19"/>
        <v/>
      </c>
    </row>
    <row r="402" spans="1:6" x14ac:dyDescent="0.25">
      <c r="A402" s="108" t="s">
        <v>560</v>
      </c>
      <c r="B402" s="115" t="s">
        <v>286</v>
      </c>
      <c r="C402" s="110">
        <v>87872</v>
      </c>
      <c r="D402" s="113">
        <f t="shared" si="20"/>
        <v>93144.320000000007</v>
      </c>
      <c r="E402" s="110">
        <f t="shared" si="21"/>
        <v>82599.679999999993</v>
      </c>
      <c r="F402" s="102" t="str">
        <f t="shared" si="19"/>
        <v/>
      </c>
    </row>
    <row r="403" spans="1:6" x14ac:dyDescent="0.25">
      <c r="A403" s="108" t="s">
        <v>561</v>
      </c>
      <c r="B403" s="115" t="s">
        <v>286</v>
      </c>
      <c r="C403" s="110">
        <v>91368</v>
      </c>
      <c r="D403" s="113">
        <f t="shared" si="20"/>
        <v>96850.08</v>
      </c>
      <c r="E403" s="110">
        <f t="shared" si="21"/>
        <v>85885.92</v>
      </c>
      <c r="F403" s="102" t="str">
        <f t="shared" si="19"/>
        <v/>
      </c>
    </row>
    <row r="404" spans="1:6" x14ac:dyDescent="0.25">
      <c r="A404" s="108" t="s">
        <v>562</v>
      </c>
      <c r="B404" s="115" t="s">
        <v>286</v>
      </c>
      <c r="C404" s="110">
        <v>94875</v>
      </c>
      <c r="D404" s="113">
        <f t="shared" si="20"/>
        <v>100567.5</v>
      </c>
      <c r="E404" s="110">
        <f t="shared" si="21"/>
        <v>89182.5</v>
      </c>
      <c r="F404" s="102" t="str">
        <f t="shared" si="19"/>
        <v/>
      </c>
    </row>
    <row r="405" spans="1:6" x14ac:dyDescent="0.25">
      <c r="A405" s="108" t="s">
        <v>563</v>
      </c>
      <c r="B405" s="115" t="s">
        <v>286</v>
      </c>
      <c r="C405" s="110">
        <v>98374</v>
      </c>
      <c r="D405" s="113">
        <f t="shared" si="20"/>
        <v>104276.44</v>
      </c>
      <c r="E405" s="110">
        <f t="shared" si="21"/>
        <v>92471.56</v>
      </c>
      <c r="F405" s="102" t="str">
        <f t="shared" si="19"/>
        <v/>
      </c>
    </row>
    <row r="406" spans="1:6" x14ac:dyDescent="0.25">
      <c r="A406" s="108" t="s">
        <v>564</v>
      </c>
      <c r="B406" s="115" t="s">
        <v>286</v>
      </c>
      <c r="C406" s="110">
        <v>101882</v>
      </c>
      <c r="D406" s="113">
        <f t="shared" si="20"/>
        <v>107994.92</v>
      </c>
      <c r="E406" s="110">
        <f t="shared" si="21"/>
        <v>95769.08</v>
      </c>
      <c r="F406" s="102" t="str">
        <f t="shared" si="19"/>
        <v/>
      </c>
    </row>
    <row r="407" spans="1:6" x14ac:dyDescent="0.25">
      <c r="A407" s="108" t="s">
        <v>565</v>
      </c>
      <c r="B407" s="115" t="s">
        <v>286</v>
      </c>
      <c r="C407" s="110">
        <v>74933</v>
      </c>
      <c r="D407" s="113">
        <f t="shared" si="20"/>
        <v>79428.98000000001</v>
      </c>
      <c r="E407" s="110">
        <f t="shared" si="21"/>
        <v>70437.01999999999</v>
      </c>
      <c r="F407" s="102" t="str">
        <f t="shared" si="19"/>
        <v/>
      </c>
    </row>
    <row r="408" spans="1:6" x14ac:dyDescent="0.25">
      <c r="A408" s="108" t="s">
        <v>566</v>
      </c>
      <c r="B408" s="115" t="s">
        <v>286</v>
      </c>
      <c r="C408" s="110">
        <v>78439</v>
      </c>
      <c r="D408" s="113">
        <f t="shared" si="20"/>
        <v>83145.340000000011</v>
      </c>
      <c r="E408" s="110">
        <f t="shared" si="21"/>
        <v>73732.659999999989</v>
      </c>
      <c r="F408" s="102" t="str">
        <f t="shared" si="19"/>
        <v/>
      </c>
    </row>
    <row r="409" spans="1:6" x14ac:dyDescent="0.25">
      <c r="A409" s="108" t="s">
        <v>567</v>
      </c>
      <c r="B409" s="115" t="s">
        <v>286</v>
      </c>
      <c r="C409" s="110">
        <v>81955</v>
      </c>
      <c r="D409" s="113">
        <f t="shared" si="20"/>
        <v>86872.3</v>
      </c>
      <c r="E409" s="110">
        <f t="shared" si="21"/>
        <v>77037.7</v>
      </c>
      <c r="F409" s="102" t="str">
        <f t="shared" si="19"/>
        <v/>
      </c>
    </row>
    <row r="410" spans="1:6" x14ac:dyDescent="0.25">
      <c r="A410" s="108" t="s">
        <v>568</v>
      </c>
      <c r="B410" s="115" t="s">
        <v>286</v>
      </c>
      <c r="C410" s="110">
        <v>85455</v>
      </c>
      <c r="D410" s="113">
        <f t="shared" si="20"/>
        <v>90582.3</v>
      </c>
      <c r="E410" s="110">
        <f t="shared" si="21"/>
        <v>80327.7</v>
      </c>
      <c r="F410" s="102" t="str">
        <f t="shared" si="19"/>
        <v/>
      </c>
    </row>
    <row r="411" spans="1:6" x14ac:dyDescent="0.25">
      <c r="A411" s="108" t="s">
        <v>569</v>
      </c>
      <c r="B411" s="115" t="s">
        <v>286</v>
      </c>
      <c r="C411" s="110">
        <v>88973</v>
      </c>
      <c r="D411" s="113">
        <f t="shared" si="20"/>
        <v>94311.38</v>
      </c>
      <c r="E411" s="110">
        <f t="shared" si="21"/>
        <v>83634.62</v>
      </c>
      <c r="F411" s="102" t="str">
        <f t="shared" si="19"/>
        <v/>
      </c>
    </row>
    <row r="412" spans="1:6" x14ac:dyDescent="0.25">
      <c r="A412" s="108" t="s">
        <v>570</v>
      </c>
      <c r="B412" s="115" t="s">
        <v>286</v>
      </c>
      <c r="C412" s="110">
        <v>92481</v>
      </c>
      <c r="D412" s="113">
        <f t="shared" si="20"/>
        <v>98029.86</v>
      </c>
      <c r="E412" s="110">
        <f t="shared" si="21"/>
        <v>86932.14</v>
      </c>
      <c r="F412" s="102" t="str">
        <f t="shared" si="19"/>
        <v/>
      </c>
    </row>
    <row r="413" spans="1:6" x14ac:dyDescent="0.25">
      <c r="A413" s="108" t="s">
        <v>571</v>
      </c>
      <c r="B413" s="115" t="s">
        <v>286</v>
      </c>
      <c r="C413" s="110">
        <v>96001</v>
      </c>
      <c r="D413" s="113">
        <f t="shared" si="20"/>
        <v>101761.06000000001</v>
      </c>
      <c r="E413" s="110">
        <f t="shared" si="21"/>
        <v>90240.939999999988</v>
      </c>
      <c r="F413" s="102" t="str">
        <f t="shared" si="19"/>
        <v/>
      </c>
    </row>
    <row r="414" spans="1:6" x14ac:dyDescent="0.25">
      <c r="A414" s="108" t="s">
        <v>572</v>
      </c>
      <c r="B414" s="115" t="s">
        <v>286</v>
      </c>
      <c r="C414" s="110">
        <v>99507</v>
      </c>
      <c r="D414" s="113">
        <f t="shared" si="20"/>
        <v>105477.42</v>
      </c>
      <c r="E414" s="110">
        <f t="shared" si="21"/>
        <v>93536.58</v>
      </c>
      <c r="F414" s="102" t="str">
        <f t="shared" si="19"/>
        <v/>
      </c>
    </row>
    <row r="415" spans="1:6" x14ac:dyDescent="0.25">
      <c r="A415" s="108" t="s">
        <v>573</v>
      </c>
      <c r="B415" s="115" t="s">
        <v>286</v>
      </c>
      <c r="C415" s="110">
        <v>102997</v>
      </c>
      <c r="D415" s="113">
        <f t="shared" si="20"/>
        <v>109176.82</v>
      </c>
      <c r="E415" s="110">
        <f t="shared" si="21"/>
        <v>96817.18</v>
      </c>
      <c r="F415" s="102" t="str">
        <f t="shared" si="19"/>
        <v/>
      </c>
    </row>
    <row r="416" spans="1:6" x14ac:dyDescent="0.25">
      <c r="A416" s="108" t="s">
        <v>574</v>
      </c>
      <c r="B416" s="115" t="s">
        <v>286</v>
      </c>
      <c r="C416" s="110">
        <v>106131</v>
      </c>
      <c r="D416" s="113">
        <f t="shared" si="20"/>
        <v>112498.86</v>
      </c>
      <c r="E416" s="110">
        <f t="shared" si="21"/>
        <v>99763.14</v>
      </c>
      <c r="F416" s="102" t="str">
        <f t="shared" si="19"/>
        <v/>
      </c>
    </row>
    <row r="417" spans="1:6" x14ac:dyDescent="0.25">
      <c r="A417" s="108" t="s">
        <v>575</v>
      </c>
      <c r="B417" s="115" t="s">
        <v>286</v>
      </c>
      <c r="C417" s="110">
        <v>78956</v>
      </c>
      <c r="D417" s="113">
        <f t="shared" si="20"/>
        <v>83693.36</v>
      </c>
      <c r="E417" s="110">
        <f t="shared" si="21"/>
        <v>74218.64</v>
      </c>
      <c r="F417" s="102" t="str">
        <f t="shared" si="19"/>
        <v/>
      </c>
    </row>
    <row r="418" spans="1:6" x14ac:dyDescent="0.25">
      <c r="A418" s="108" t="s">
        <v>576</v>
      </c>
      <c r="B418" s="115" t="s">
        <v>286</v>
      </c>
      <c r="C418" s="110">
        <v>82713</v>
      </c>
      <c r="D418" s="113">
        <f t="shared" si="20"/>
        <v>87675.78</v>
      </c>
      <c r="E418" s="110">
        <f t="shared" si="21"/>
        <v>77750.22</v>
      </c>
      <c r="F418" s="102" t="str">
        <f t="shared" si="19"/>
        <v/>
      </c>
    </row>
    <row r="419" spans="1:6" x14ac:dyDescent="0.25">
      <c r="A419" s="108" t="s">
        <v>577</v>
      </c>
      <c r="B419" s="115" t="s">
        <v>286</v>
      </c>
      <c r="C419" s="110">
        <v>86475</v>
      </c>
      <c r="D419" s="113">
        <f t="shared" si="20"/>
        <v>91663.5</v>
      </c>
      <c r="E419" s="110">
        <f t="shared" si="21"/>
        <v>81286.5</v>
      </c>
      <c r="F419" s="102" t="str">
        <f t="shared" si="19"/>
        <v/>
      </c>
    </row>
    <row r="420" spans="1:6" x14ac:dyDescent="0.25">
      <c r="A420" s="108" t="s">
        <v>578</v>
      </c>
      <c r="B420" s="115" t="s">
        <v>286</v>
      </c>
      <c r="C420" s="110">
        <v>90238</v>
      </c>
      <c r="D420" s="113">
        <f t="shared" si="20"/>
        <v>95652.28</v>
      </c>
      <c r="E420" s="110">
        <f t="shared" si="21"/>
        <v>84823.72</v>
      </c>
      <c r="F420" s="102" t="str">
        <f t="shared" si="19"/>
        <v/>
      </c>
    </row>
    <row r="421" spans="1:6" x14ac:dyDescent="0.25">
      <c r="A421" s="108" t="s">
        <v>579</v>
      </c>
      <c r="B421" s="115" t="s">
        <v>286</v>
      </c>
      <c r="C421" s="110">
        <v>93991</v>
      </c>
      <c r="D421" s="113">
        <f t="shared" si="20"/>
        <v>99630.46</v>
      </c>
      <c r="E421" s="110">
        <f t="shared" si="21"/>
        <v>88351.54</v>
      </c>
      <c r="F421" s="102" t="str">
        <f t="shared" si="19"/>
        <v/>
      </c>
    </row>
    <row r="422" spans="1:6" x14ac:dyDescent="0.25">
      <c r="A422" s="108" t="s">
        <v>580</v>
      </c>
      <c r="B422" s="115" t="s">
        <v>286</v>
      </c>
      <c r="C422" s="110">
        <v>97758</v>
      </c>
      <c r="D422" s="113">
        <f t="shared" si="20"/>
        <v>103623.48000000001</v>
      </c>
      <c r="E422" s="110">
        <f t="shared" si="21"/>
        <v>91892.51999999999</v>
      </c>
      <c r="F422" s="102" t="str">
        <f t="shared" si="19"/>
        <v>Duplicate</v>
      </c>
    </row>
    <row r="423" spans="1:6" x14ac:dyDescent="0.25">
      <c r="A423" s="108" t="s">
        <v>581</v>
      </c>
      <c r="B423" s="115" t="s">
        <v>286</v>
      </c>
      <c r="C423" s="110">
        <v>101508</v>
      </c>
      <c r="D423" s="113">
        <f t="shared" si="20"/>
        <v>107598.48000000001</v>
      </c>
      <c r="E423" s="110">
        <f t="shared" si="21"/>
        <v>95417.51999999999</v>
      </c>
      <c r="F423" s="102" t="str">
        <f t="shared" si="19"/>
        <v/>
      </c>
    </row>
    <row r="424" spans="1:6" x14ac:dyDescent="0.25">
      <c r="A424" s="108" t="s">
        <v>582</v>
      </c>
      <c r="B424" s="115" t="s">
        <v>286</v>
      </c>
      <c r="C424" s="110">
        <v>105009</v>
      </c>
      <c r="D424" s="113">
        <f t="shared" si="20"/>
        <v>111309.54000000001</v>
      </c>
      <c r="E424" s="110">
        <f t="shared" si="21"/>
        <v>98708.459999999992</v>
      </c>
      <c r="F424" s="102" t="str">
        <f t="shared" si="19"/>
        <v/>
      </c>
    </row>
    <row r="425" spans="1:6" x14ac:dyDescent="0.25">
      <c r="A425" s="108" t="s">
        <v>583</v>
      </c>
      <c r="B425" s="115" t="s">
        <v>286</v>
      </c>
      <c r="C425" s="110">
        <v>108358</v>
      </c>
      <c r="D425" s="113">
        <f t="shared" si="20"/>
        <v>114859.48000000001</v>
      </c>
      <c r="E425" s="110">
        <f t="shared" si="21"/>
        <v>101856.51999999999</v>
      </c>
      <c r="F425" s="102" t="str">
        <f t="shared" si="19"/>
        <v/>
      </c>
    </row>
    <row r="426" spans="1:6" x14ac:dyDescent="0.25">
      <c r="A426" s="108" t="s">
        <v>584</v>
      </c>
      <c r="B426" s="115" t="s">
        <v>286</v>
      </c>
      <c r="C426" s="110">
        <v>111706</v>
      </c>
      <c r="D426" s="113">
        <f t="shared" si="20"/>
        <v>118408.36</v>
      </c>
      <c r="E426" s="110">
        <f t="shared" si="21"/>
        <v>105003.64</v>
      </c>
      <c r="F426" s="102" t="str">
        <f t="shared" si="19"/>
        <v/>
      </c>
    </row>
    <row r="427" spans="1:6" x14ac:dyDescent="0.25">
      <c r="A427" s="108" t="s">
        <v>585</v>
      </c>
      <c r="B427" s="115" t="s">
        <v>286</v>
      </c>
      <c r="C427" s="110">
        <v>43167</v>
      </c>
      <c r="D427" s="113">
        <f t="shared" si="20"/>
        <v>45757.020000000004</v>
      </c>
      <c r="E427" s="110">
        <f t="shared" si="21"/>
        <v>40576.979999999996</v>
      </c>
      <c r="F427" s="102" t="str">
        <f t="shared" si="19"/>
        <v/>
      </c>
    </row>
    <row r="428" spans="1:6" x14ac:dyDescent="0.25">
      <c r="A428" s="108" t="s">
        <v>586</v>
      </c>
      <c r="B428" s="115" t="s">
        <v>286</v>
      </c>
      <c r="C428" s="110">
        <v>45386</v>
      </c>
      <c r="D428" s="113">
        <f t="shared" si="20"/>
        <v>48109.16</v>
      </c>
      <c r="E428" s="110">
        <f t="shared" si="21"/>
        <v>42662.84</v>
      </c>
      <c r="F428" s="102" t="str">
        <f t="shared" si="19"/>
        <v/>
      </c>
    </row>
    <row r="429" spans="1:6" x14ac:dyDescent="0.25">
      <c r="A429" s="108" t="s">
        <v>587</v>
      </c>
      <c r="B429" s="115" t="s">
        <v>286</v>
      </c>
      <c r="C429" s="110">
        <v>47608</v>
      </c>
      <c r="D429" s="113">
        <f t="shared" si="20"/>
        <v>50464.480000000003</v>
      </c>
      <c r="E429" s="110">
        <f t="shared" si="21"/>
        <v>44751.519999999997</v>
      </c>
      <c r="F429" s="102" t="str">
        <f t="shared" si="19"/>
        <v/>
      </c>
    </row>
    <row r="430" spans="1:6" x14ac:dyDescent="0.25">
      <c r="A430" s="108" t="s">
        <v>588</v>
      </c>
      <c r="B430" s="115" t="s">
        <v>286</v>
      </c>
      <c r="C430" s="110">
        <v>49821</v>
      </c>
      <c r="D430" s="113">
        <f t="shared" si="20"/>
        <v>52810.26</v>
      </c>
      <c r="E430" s="110">
        <f t="shared" si="21"/>
        <v>46831.74</v>
      </c>
      <c r="F430" s="102" t="str">
        <f t="shared" si="19"/>
        <v/>
      </c>
    </row>
    <row r="431" spans="1:6" x14ac:dyDescent="0.25">
      <c r="A431" s="108" t="s">
        <v>589</v>
      </c>
      <c r="B431" s="115" t="s">
        <v>286</v>
      </c>
      <c r="C431" s="110">
        <v>52046</v>
      </c>
      <c r="D431" s="113">
        <f t="shared" si="20"/>
        <v>55168.76</v>
      </c>
      <c r="E431" s="110">
        <f t="shared" si="21"/>
        <v>48923.24</v>
      </c>
      <c r="F431" s="102" t="str">
        <f t="shared" si="19"/>
        <v/>
      </c>
    </row>
    <row r="432" spans="1:6" x14ac:dyDescent="0.25">
      <c r="A432" s="108" t="s">
        <v>590</v>
      </c>
      <c r="B432" s="115" t="s">
        <v>286</v>
      </c>
      <c r="C432" s="110">
        <v>54260</v>
      </c>
      <c r="D432" s="113">
        <f t="shared" si="20"/>
        <v>57515.600000000006</v>
      </c>
      <c r="E432" s="110">
        <f t="shared" si="21"/>
        <v>51004.399999999994</v>
      </c>
      <c r="F432" s="102" t="str">
        <f t="shared" si="19"/>
        <v/>
      </c>
    </row>
    <row r="433" spans="1:6" x14ac:dyDescent="0.25">
      <c r="A433" s="108" t="s">
        <v>591</v>
      </c>
      <c r="B433" s="115" t="s">
        <v>286</v>
      </c>
      <c r="C433" s="110">
        <v>56486</v>
      </c>
      <c r="D433" s="113">
        <f t="shared" si="20"/>
        <v>59875.16</v>
      </c>
      <c r="E433" s="110">
        <f t="shared" si="21"/>
        <v>53096.84</v>
      </c>
      <c r="F433" s="102" t="str">
        <f t="shared" si="19"/>
        <v/>
      </c>
    </row>
    <row r="434" spans="1:6" x14ac:dyDescent="0.25">
      <c r="A434" s="108" t="s">
        <v>592</v>
      </c>
      <c r="B434" s="115" t="s">
        <v>286</v>
      </c>
      <c r="C434" s="110">
        <v>58713</v>
      </c>
      <c r="D434" s="113">
        <f t="shared" si="20"/>
        <v>62235.780000000006</v>
      </c>
      <c r="E434" s="110">
        <f t="shared" si="21"/>
        <v>55190.219999999994</v>
      </c>
      <c r="F434" s="102" t="str">
        <f t="shared" si="19"/>
        <v/>
      </c>
    </row>
    <row r="435" spans="1:6" x14ac:dyDescent="0.25">
      <c r="A435" s="108" t="s">
        <v>593</v>
      </c>
      <c r="B435" s="115" t="s">
        <v>286</v>
      </c>
      <c r="C435" s="110">
        <v>48749</v>
      </c>
      <c r="D435" s="113">
        <f t="shared" si="20"/>
        <v>51673.94</v>
      </c>
      <c r="E435" s="110">
        <f t="shared" si="21"/>
        <v>45824.06</v>
      </c>
      <c r="F435" s="102" t="str">
        <f t="shared" si="19"/>
        <v/>
      </c>
    </row>
    <row r="436" spans="1:6" x14ac:dyDescent="0.25">
      <c r="A436" s="108" t="s">
        <v>594</v>
      </c>
      <c r="B436" s="115" t="s">
        <v>286</v>
      </c>
      <c r="C436" s="110">
        <v>51491</v>
      </c>
      <c r="D436" s="113">
        <f t="shared" si="20"/>
        <v>54580.46</v>
      </c>
      <c r="E436" s="110">
        <f t="shared" si="21"/>
        <v>48401.54</v>
      </c>
      <c r="F436" s="102" t="str">
        <f t="shared" si="19"/>
        <v/>
      </c>
    </row>
    <row r="437" spans="1:6" x14ac:dyDescent="0.25">
      <c r="A437" s="108" t="s">
        <v>595</v>
      </c>
      <c r="B437" s="115" t="s">
        <v>286</v>
      </c>
      <c r="C437" s="110">
        <v>54245</v>
      </c>
      <c r="D437" s="113">
        <f t="shared" si="20"/>
        <v>57499.700000000004</v>
      </c>
      <c r="E437" s="110">
        <f t="shared" si="21"/>
        <v>50990.299999999996</v>
      </c>
      <c r="F437" s="102" t="str">
        <f t="shared" si="19"/>
        <v/>
      </c>
    </row>
    <row r="438" spans="1:6" x14ac:dyDescent="0.25">
      <c r="A438" s="108" t="s">
        <v>596</v>
      </c>
      <c r="B438" s="115" t="s">
        <v>286</v>
      </c>
      <c r="C438" s="110">
        <v>56982</v>
      </c>
      <c r="D438" s="113">
        <f t="shared" si="20"/>
        <v>60400.920000000006</v>
      </c>
      <c r="E438" s="110">
        <f t="shared" si="21"/>
        <v>53563.079999999994</v>
      </c>
      <c r="F438" s="102" t="str">
        <f t="shared" si="19"/>
        <v/>
      </c>
    </row>
    <row r="439" spans="1:6" x14ac:dyDescent="0.25">
      <c r="A439" s="108" t="s">
        <v>597</v>
      </c>
      <c r="B439" s="115" t="s">
        <v>286</v>
      </c>
      <c r="C439" s="110">
        <v>59733</v>
      </c>
      <c r="D439" s="113">
        <f t="shared" si="20"/>
        <v>63316.98</v>
      </c>
      <c r="E439" s="110">
        <f t="shared" si="21"/>
        <v>56149.02</v>
      </c>
      <c r="F439" s="102" t="str">
        <f t="shared" si="19"/>
        <v/>
      </c>
    </row>
    <row r="440" spans="1:6" x14ac:dyDescent="0.25">
      <c r="A440" s="108" t="s">
        <v>598</v>
      </c>
      <c r="B440" s="115" t="s">
        <v>286</v>
      </c>
      <c r="C440" s="110">
        <v>62477</v>
      </c>
      <c r="D440" s="113">
        <f t="shared" si="20"/>
        <v>66225.62000000001</v>
      </c>
      <c r="E440" s="110">
        <f t="shared" si="21"/>
        <v>58728.38</v>
      </c>
      <c r="F440" s="102" t="str">
        <f t="shared" si="19"/>
        <v/>
      </c>
    </row>
    <row r="441" spans="1:6" x14ac:dyDescent="0.25">
      <c r="A441" s="108" t="s">
        <v>599</v>
      </c>
      <c r="B441" s="115" t="s">
        <v>286</v>
      </c>
      <c r="C441" s="110">
        <v>65222</v>
      </c>
      <c r="D441" s="113">
        <f t="shared" si="20"/>
        <v>69135.320000000007</v>
      </c>
      <c r="E441" s="110">
        <f t="shared" si="21"/>
        <v>61308.679999999993</v>
      </c>
      <c r="F441" s="102" t="str">
        <f t="shared" si="19"/>
        <v/>
      </c>
    </row>
    <row r="442" spans="1:6" x14ac:dyDescent="0.25">
      <c r="A442" s="108" t="s">
        <v>600</v>
      </c>
      <c r="B442" s="115" t="s">
        <v>286</v>
      </c>
      <c r="C442" s="110">
        <v>67968</v>
      </c>
      <c r="D442" s="113">
        <f t="shared" si="20"/>
        <v>72046.080000000002</v>
      </c>
      <c r="E442" s="110">
        <f t="shared" si="21"/>
        <v>63889.919999999998</v>
      </c>
      <c r="F442" s="102" t="str">
        <f t="shared" si="19"/>
        <v/>
      </c>
    </row>
    <row r="443" spans="1:6" x14ac:dyDescent="0.25">
      <c r="A443" s="108" t="s">
        <v>601</v>
      </c>
      <c r="B443" s="115" t="s">
        <v>286</v>
      </c>
      <c r="C443" s="110">
        <v>70697</v>
      </c>
      <c r="D443" s="113">
        <f t="shared" si="20"/>
        <v>74938.820000000007</v>
      </c>
      <c r="E443" s="110">
        <f t="shared" si="21"/>
        <v>66455.179999999993</v>
      </c>
      <c r="F443" s="102" t="str">
        <f t="shared" si="19"/>
        <v/>
      </c>
    </row>
    <row r="444" spans="1:6" x14ac:dyDescent="0.25">
      <c r="A444" s="108" t="s">
        <v>602</v>
      </c>
      <c r="B444" s="115" t="s">
        <v>286</v>
      </c>
      <c r="C444" s="110">
        <v>54632</v>
      </c>
      <c r="D444" s="113">
        <f t="shared" si="20"/>
        <v>57909.920000000006</v>
      </c>
      <c r="E444" s="110">
        <f t="shared" si="21"/>
        <v>51354.079999999994</v>
      </c>
      <c r="F444" s="102" t="str">
        <f t="shared" si="19"/>
        <v/>
      </c>
    </row>
    <row r="445" spans="1:6" x14ac:dyDescent="0.25">
      <c r="A445" s="108" t="s">
        <v>603</v>
      </c>
      <c r="B445" s="115" t="s">
        <v>286</v>
      </c>
      <c r="C445" s="110">
        <v>57327</v>
      </c>
      <c r="D445" s="113">
        <f t="shared" si="20"/>
        <v>60766.62</v>
      </c>
      <c r="E445" s="110">
        <f t="shared" si="21"/>
        <v>53887.38</v>
      </c>
      <c r="F445" s="102" t="str">
        <f t="shared" si="19"/>
        <v/>
      </c>
    </row>
    <row r="446" spans="1:6" x14ac:dyDescent="0.25">
      <c r="A446" s="108" t="s">
        <v>604</v>
      </c>
      <c r="B446" s="115" t="s">
        <v>286</v>
      </c>
      <c r="C446" s="110">
        <v>60029</v>
      </c>
      <c r="D446" s="113">
        <f t="shared" si="20"/>
        <v>63630.740000000005</v>
      </c>
      <c r="E446" s="110">
        <f t="shared" si="21"/>
        <v>56427.259999999995</v>
      </c>
      <c r="F446" s="102" t="str">
        <f t="shared" si="19"/>
        <v/>
      </c>
    </row>
    <row r="447" spans="1:6" x14ac:dyDescent="0.25">
      <c r="A447" s="108" t="s">
        <v>605</v>
      </c>
      <c r="B447" s="115" t="s">
        <v>286</v>
      </c>
      <c r="C447" s="110">
        <v>62733</v>
      </c>
      <c r="D447" s="113">
        <f t="shared" si="20"/>
        <v>66496.98000000001</v>
      </c>
      <c r="E447" s="110">
        <f t="shared" si="21"/>
        <v>58969.02</v>
      </c>
      <c r="F447" s="102" t="str">
        <f t="shared" si="19"/>
        <v/>
      </c>
    </row>
    <row r="448" spans="1:6" x14ac:dyDescent="0.25">
      <c r="A448" s="108" t="s">
        <v>606</v>
      </c>
      <c r="B448" s="115" t="s">
        <v>286</v>
      </c>
      <c r="C448" s="110">
        <v>65437</v>
      </c>
      <c r="D448" s="113">
        <f t="shared" si="20"/>
        <v>69363.22</v>
      </c>
      <c r="E448" s="110">
        <f t="shared" si="21"/>
        <v>61510.78</v>
      </c>
      <c r="F448" s="102" t="str">
        <f t="shared" si="19"/>
        <v/>
      </c>
    </row>
    <row r="449" spans="1:6" x14ac:dyDescent="0.25">
      <c r="A449" s="108" t="s">
        <v>607</v>
      </c>
      <c r="B449" s="115" t="s">
        <v>286</v>
      </c>
      <c r="C449" s="110">
        <v>68145</v>
      </c>
      <c r="D449" s="113">
        <f t="shared" si="20"/>
        <v>72233.7</v>
      </c>
      <c r="E449" s="110">
        <f t="shared" si="21"/>
        <v>64056.299999999996</v>
      </c>
      <c r="F449" s="102" t="str">
        <f t="shared" ref="F449:F512" si="22">IF(COUNTIF(C$2:C$1297, C449)&gt;1, "Duplicate", "")</f>
        <v/>
      </c>
    </row>
    <row r="450" spans="1:6" x14ac:dyDescent="0.25">
      <c r="A450" s="108" t="s">
        <v>608</v>
      </c>
      <c r="B450" s="115" t="s">
        <v>286</v>
      </c>
      <c r="C450" s="110">
        <v>70834</v>
      </c>
      <c r="D450" s="113">
        <f t="shared" ref="D450:D513" si="23">SUM(C450*1.06)</f>
        <v>75084.040000000008</v>
      </c>
      <c r="E450" s="110">
        <f t="shared" ref="E450:E513" si="24">SUM(C450*0.94)</f>
        <v>66583.959999999992</v>
      </c>
      <c r="F450" s="102" t="str">
        <f t="shared" si="22"/>
        <v/>
      </c>
    </row>
    <row r="451" spans="1:6" x14ac:dyDescent="0.25">
      <c r="A451" s="108" t="s">
        <v>609</v>
      </c>
      <c r="B451" s="115" t="s">
        <v>286</v>
      </c>
      <c r="C451" s="110">
        <v>73534</v>
      </c>
      <c r="D451" s="113">
        <f t="shared" si="23"/>
        <v>77946.040000000008</v>
      </c>
      <c r="E451" s="110">
        <f t="shared" si="24"/>
        <v>69121.959999999992</v>
      </c>
      <c r="F451" s="102" t="str">
        <f t="shared" si="22"/>
        <v/>
      </c>
    </row>
    <row r="452" spans="1:6" x14ac:dyDescent="0.25">
      <c r="A452" s="108" t="s">
        <v>610</v>
      </c>
      <c r="B452" s="115" t="s">
        <v>286</v>
      </c>
      <c r="C452" s="110">
        <v>76267</v>
      </c>
      <c r="D452" s="113">
        <f t="shared" si="23"/>
        <v>80843.02</v>
      </c>
      <c r="E452" s="110">
        <f t="shared" si="24"/>
        <v>71690.98</v>
      </c>
      <c r="F452" s="102" t="str">
        <f t="shared" si="22"/>
        <v/>
      </c>
    </row>
    <row r="453" spans="1:6" x14ac:dyDescent="0.25">
      <c r="A453" s="108" t="s">
        <v>611</v>
      </c>
      <c r="B453" s="115" t="s">
        <v>286</v>
      </c>
      <c r="C453" s="110">
        <v>66894</v>
      </c>
      <c r="D453" s="113">
        <f t="shared" si="23"/>
        <v>70907.64</v>
      </c>
      <c r="E453" s="110">
        <f t="shared" si="24"/>
        <v>62880.359999999993</v>
      </c>
      <c r="F453" s="102" t="str">
        <f t="shared" si="22"/>
        <v/>
      </c>
    </row>
    <row r="454" spans="1:6" x14ac:dyDescent="0.25">
      <c r="A454" s="108" t="s">
        <v>612</v>
      </c>
      <c r="B454" s="115" t="s">
        <v>286</v>
      </c>
      <c r="C454" s="110">
        <v>70233</v>
      </c>
      <c r="D454" s="113">
        <f t="shared" si="23"/>
        <v>74446.98000000001</v>
      </c>
      <c r="E454" s="110">
        <f t="shared" si="24"/>
        <v>66019.01999999999</v>
      </c>
      <c r="F454" s="102" t="str">
        <f t="shared" si="22"/>
        <v/>
      </c>
    </row>
    <row r="455" spans="1:6" x14ac:dyDescent="0.25">
      <c r="A455" s="108" t="s">
        <v>613</v>
      </c>
      <c r="B455" s="115" t="s">
        <v>286</v>
      </c>
      <c r="C455" s="110">
        <v>73587</v>
      </c>
      <c r="D455" s="113">
        <f t="shared" si="23"/>
        <v>78002.22</v>
      </c>
      <c r="E455" s="110">
        <f t="shared" si="24"/>
        <v>69171.78</v>
      </c>
      <c r="F455" s="102" t="str">
        <f t="shared" si="22"/>
        <v/>
      </c>
    </row>
    <row r="456" spans="1:6" x14ac:dyDescent="0.25">
      <c r="A456" s="108" t="s">
        <v>614</v>
      </c>
      <c r="B456" s="115" t="s">
        <v>286</v>
      </c>
      <c r="C456" s="110">
        <v>76924</v>
      </c>
      <c r="D456" s="113">
        <f t="shared" si="23"/>
        <v>81539.44</v>
      </c>
      <c r="E456" s="110">
        <f t="shared" si="24"/>
        <v>72308.56</v>
      </c>
      <c r="F456" s="102" t="str">
        <f t="shared" si="22"/>
        <v/>
      </c>
    </row>
    <row r="457" spans="1:6" x14ac:dyDescent="0.25">
      <c r="A457" s="108" t="s">
        <v>615</v>
      </c>
      <c r="B457" s="115" t="s">
        <v>286</v>
      </c>
      <c r="C457" s="110">
        <v>80266</v>
      </c>
      <c r="D457" s="113">
        <f t="shared" si="23"/>
        <v>85081.96</v>
      </c>
      <c r="E457" s="110">
        <f t="shared" si="24"/>
        <v>75450.039999999994</v>
      </c>
      <c r="F457" s="102" t="str">
        <f t="shared" si="22"/>
        <v/>
      </c>
    </row>
    <row r="458" spans="1:6" x14ac:dyDescent="0.25">
      <c r="A458" s="108" t="s">
        <v>616</v>
      </c>
      <c r="B458" s="115" t="s">
        <v>286</v>
      </c>
      <c r="C458" s="110">
        <v>83614</v>
      </c>
      <c r="D458" s="113">
        <f t="shared" si="23"/>
        <v>88630.840000000011</v>
      </c>
      <c r="E458" s="110">
        <f t="shared" si="24"/>
        <v>78597.159999999989</v>
      </c>
      <c r="F458" s="102" t="str">
        <f t="shared" si="22"/>
        <v/>
      </c>
    </row>
    <row r="459" spans="1:6" x14ac:dyDescent="0.25">
      <c r="A459" s="108" t="s">
        <v>617</v>
      </c>
      <c r="B459" s="115" t="s">
        <v>286</v>
      </c>
      <c r="C459" s="110">
        <v>86952</v>
      </c>
      <c r="D459" s="113">
        <f t="shared" si="23"/>
        <v>92169.12000000001</v>
      </c>
      <c r="E459" s="110">
        <f t="shared" si="24"/>
        <v>81734.87999999999</v>
      </c>
      <c r="F459" s="102" t="str">
        <f t="shared" si="22"/>
        <v/>
      </c>
    </row>
    <row r="460" spans="1:6" x14ac:dyDescent="0.25">
      <c r="A460" s="108" t="s">
        <v>618</v>
      </c>
      <c r="B460" s="115" t="s">
        <v>286</v>
      </c>
      <c r="C460" s="110">
        <v>90305</v>
      </c>
      <c r="D460" s="113">
        <f t="shared" si="23"/>
        <v>95723.3</v>
      </c>
      <c r="E460" s="110">
        <f t="shared" si="24"/>
        <v>84886.7</v>
      </c>
      <c r="F460" s="102" t="str">
        <f t="shared" si="22"/>
        <v/>
      </c>
    </row>
    <row r="461" spans="1:6" x14ac:dyDescent="0.25">
      <c r="A461" s="108" t="s">
        <v>619</v>
      </c>
      <c r="B461" s="115" t="s">
        <v>286</v>
      </c>
      <c r="C461" s="110">
        <v>93650</v>
      </c>
      <c r="D461" s="113">
        <f t="shared" si="23"/>
        <v>99269</v>
      </c>
      <c r="E461" s="110">
        <f t="shared" si="24"/>
        <v>88031</v>
      </c>
      <c r="F461" s="102" t="str">
        <f t="shared" si="22"/>
        <v/>
      </c>
    </row>
    <row r="462" spans="1:6" x14ac:dyDescent="0.25">
      <c r="A462" s="108" t="s">
        <v>620</v>
      </c>
      <c r="B462" s="115" t="s">
        <v>286</v>
      </c>
      <c r="C462" s="110">
        <v>96962</v>
      </c>
      <c r="D462" s="113">
        <f t="shared" si="23"/>
        <v>102779.72</v>
      </c>
      <c r="E462" s="110">
        <f t="shared" si="24"/>
        <v>91144.28</v>
      </c>
      <c r="F462" s="102" t="str">
        <f t="shared" si="22"/>
        <v/>
      </c>
    </row>
    <row r="463" spans="1:6" x14ac:dyDescent="0.25">
      <c r="A463" s="108" t="s">
        <v>621</v>
      </c>
      <c r="B463" s="115" t="s">
        <v>286</v>
      </c>
      <c r="C463" s="110">
        <v>72669</v>
      </c>
      <c r="D463" s="113">
        <f t="shared" si="23"/>
        <v>77029.14</v>
      </c>
      <c r="E463" s="110">
        <f t="shared" si="24"/>
        <v>68308.86</v>
      </c>
      <c r="F463" s="102" t="str">
        <f t="shared" si="22"/>
        <v/>
      </c>
    </row>
    <row r="464" spans="1:6" x14ac:dyDescent="0.25">
      <c r="A464" s="108" t="s">
        <v>622</v>
      </c>
      <c r="B464" s="115" t="s">
        <v>286</v>
      </c>
      <c r="C464" s="110">
        <v>75929</v>
      </c>
      <c r="D464" s="113">
        <f t="shared" si="23"/>
        <v>80484.740000000005</v>
      </c>
      <c r="E464" s="110">
        <f t="shared" si="24"/>
        <v>71373.259999999995</v>
      </c>
      <c r="F464" s="102" t="str">
        <f t="shared" si="22"/>
        <v/>
      </c>
    </row>
    <row r="465" spans="1:6" x14ac:dyDescent="0.25">
      <c r="A465" s="108" t="s">
        <v>623</v>
      </c>
      <c r="B465" s="115" t="s">
        <v>286</v>
      </c>
      <c r="C465" s="110">
        <v>79193</v>
      </c>
      <c r="D465" s="113">
        <f t="shared" si="23"/>
        <v>83944.58</v>
      </c>
      <c r="E465" s="110">
        <f t="shared" si="24"/>
        <v>74441.42</v>
      </c>
      <c r="F465" s="102" t="str">
        <f t="shared" si="22"/>
        <v/>
      </c>
    </row>
    <row r="466" spans="1:6" x14ac:dyDescent="0.25">
      <c r="A466" s="108" t="s">
        <v>624</v>
      </c>
      <c r="B466" s="115" t="s">
        <v>286</v>
      </c>
      <c r="C466" s="110">
        <v>82452</v>
      </c>
      <c r="D466" s="113">
        <f t="shared" si="23"/>
        <v>87399.12000000001</v>
      </c>
      <c r="E466" s="110">
        <f t="shared" si="24"/>
        <v>77504.87999999999</v>
      </c>
      <c r="F466" s="102" t="str">
        <f t="shared" si="22"/>
        <v/>
      </c>
    </row>
    <row r="467" spans="1:6" x14ac:dyDescent="0.25">
      <c r="A467" s="108" t="s">
        <v>625</v>
      </c>
      <c r="B467" s="115" t="s">
        <v>286</v>
      </c>
      <c r="C467" s="110">
        <v>85718</v>
      </c>
      <c r="D467" s="113">
        <f t="shared" si="23"/>
        <v>90861.08</v>
      </c>
      <c r="E467" s="110">
        <f t="shared" si="24"/>
        <v>80574.92</v>
      </c>
      <c r="F467" s="102" t="str">
        <f t="shared" si="22"/>
        <v/>
      </c>
    </row>
    <row r="468" spans="1:6" x14ac:dyDescent="0.25">
      <c r="A468" s="108" t="s">
        <v>626</v>
      </c>
      <c r="B468" s="115" t="s">
        <v>286</v>
      </c>
      <c r="C468" s="110">
        <v>88986</v>
      </c>
      <c r="D468" s="113">
        <f t="shared" si="23"/>
        <v>94325.16</v>
      </c>
      <c r="E468" s="110">
        <f t="shared" si="24"/>
        <v>83646.84</v>
      </c>
      <c r="F468" s="102" t="str">
        <f t="shared" si="22"/>
        <v/>
      </c>
    </row>
    <row r="469" spans="1:6" x14ac:dyDescent="0.25">
      <c r="A469" s="108" t="s">
        <v>627</v>
      </c>
      <c r="B469" s="115" t="s">
        <v>286</v>
      </c>
      <c r="C469" s="110">
        <v>92248</v>
      </c>
      <c r="D469" s="113">
        <f t="shared" si="23"/>
        <v>97782.88</v>
      </c>
      <c r="E469" s="110">
        <f t="shared" si="24"/>
        <v>86713.12</v>
      </c>
      <c r="F469" s="102" t="str">
        <f t="shared" si="22"/>
        <v/>
      </c>
    </row>
    <row r="470" spans="1:6" x14ac:dyDescent="0.25">
      <c r="A470" s="108" t="s">
        <v>628</v>
      </c>
      <c r="B470" s="115" t="s">
        <v>286</v>
      </c>
      <c r="C470" s="110">
        <v>95506</v>
      </c>
      <c r="D470" s="113">
        <f t="shared" si="23"/>
        <v>101236.36</v>
      </c>
      <c r="E470" s="110">
        <f t="shared" si="24"/>
        <v>89775.64</v>
      </c>
      <c r="F470" s="102" t="str">
        <f t="shared" si="22"/>
        <v/>
      </c>
    </row>
    <row r="471" spans="1:6" x14ac:dyDescent="0.25">
      <c r="A471" s="108" t="s">
        <v>629</v>
      </c>
      <c r="B471" s="115" t="s">
        <v>286</v>
      </c>
      <c r="C471" s="110">
        <v>98762</v>
      </c>
      <c r="D471" s="113">
        <f t="shared" si="23"/>
        <v>104687.72</v>
      </c>
      <c r="E471" s="110">
        <f t="shared" si="24"/>
        <v>92836.28</v>
      </c>
      <c r="F471" s="102" t="str">
        <f t="shared" si="22"/>
        <v/>
      </c>
    </row>
    <row r="472" spans="1:6" x14ac:dyDescent="0.25">
      <c r="A472" s="108" t="s">
        <v>630</v>
      </c>
      <c r="B472" s="115" t="s">
        <v>286</v>
      </c>
      <c r="C472" s="110">
        <v>102019</v>
      </c>
      <c r="D472" s="113">
        <f t="shared" si="23"/>
        <v>108140.14</v>
      </c>
      <c r="E472" s="110">
        <f t="shared" si="24"/>
        <v>95897.86</v>
      </c>
      <c r="F472" s="102" t="str">
        <f t="shared" si="22"/>
        <v/>
      </c>
    </row>
    <row r="473" spans="1:6" x14ac:dyDescent="0.25">
      <c r="A473" s="108" t="s">
        <v>631</v>
      </c>
      <c r="B473" s="115" t="s">
        <v>286</v>
      </c>
      <c r="C473" s="110">
        <v>76859</v>
      </c>
      <c r="D473" s="113">
        <f t="shared" si="23"/>
        <v>81470.540000000008</v>
      </c>
      <c r="E473" s="110">
        <f t="shared" si="24"/>
        <v>72247.459999999992</v>
      </c>
      <c r="F473" s="102" t="str">
        <f t="shared" si="22"/>
        <v/>
      </c>
    </row>
    <row r="474" spans="1:6" x14ac:dyDescent="0.25">
      <c r="A474" s="108" t="s">
        <v>632</v>
      </c>
      <c r="B474" s="115" t="s">
        <v>286</v>
      </c>
      <c r="C474" s="110">
        <v>80118</v>
      </c>
      <c r="D474" s="113">
        <f t="shared" si="23"/>
        <v>84925.08</v>
      </c>
      <c r="E474" s="110">
        <f t="shared" si="24"/>
        <v>75310.92</v>
      </c>
      <c r="F474" s="102" t="str">
        <f t="shared" si="22"/>
        <v/>
      </c>
    </row>
    <row r="475" spans="1:6" x14ac:dyDescent="0.25">
      <c r="A475" s="108" t="s">
        <v>633</v>
      </c>
      <c r="B475" s="115" t="s">
        <v>286</v>
      </c>
      <c r="C475" s="110">
        <v>83389</v>
      </c>
      <c r="D475" s="113">
        <f t="shared" si="23"/>
        <v>88392.340000000011</v>
      </c>
      <c r="E475" s="110">
        <f t="shared" si="24"/>
        <v>78385.659999999989</v>
      </c>
      <c r="F475" s="102" t="str">
        <f t="shared" si="22"/>
        <v/>
      </c>
    </row>
    <row r="476" spans="1:6" x14ac:dyDescent="0.25">
      <c r="A476" s="108" t="s">
        <v>634</v>
      </c>
      <c r="B476" s="115" t="s">
        <v>286</v>
      </c>
      <c r="C476" s="110">
        <v>86652</v>
      </c>
      <c r="D476" s="113">
        <f t="shared" si="23"/>
        <v>91851.12000000001</v>
      </c>
      <c r="E476" s="110">
        <f t="shared" si="24"/>
        <v>81452.87999999999</v>
      </c>
      <c r="F476" s="102" t="str">
        <f t="shared" si="22"/>
        <v/>
      </c>
    </row>
    <row r="477" spans="1:6" x14ac:dyDescent="0.25">
      <c r="A477" s="108" t="s">
        <v>635</v>
      </c>
      <c r="B477" s="115" t="s">
        <v>286</v>
      </c>
      <c r="C477" s="110">
        <v>89905</v>
      </c>
      <c r="D477" s="113">
        <f t="shared" si="23"/>
        <v>95299.3</v>
      </c>
      <c r="E477" s="110">
        <f t="shared" si="24"/>
        <v>84510.7</v>
      </c>
      <c r="F477" s="102" t="str">
        <f t="shared" si="22"/>
        <v/>
      </c>
    </row>
    <row r="478" spans="1:6" x14ac:dyDescent="0.25">
      <c r="A478" s="108" t="s">
        <v>636</v>
      </c>
      <c r="B478" s="115" t="s">
        <v>286</v>
      </c>
      <c r="C478" s="110">
        <v>93168</v>
      </c>
      <c r="D478" s="113">
        <f t="shared" si="23"/>
        <v>98758.080000000002</v>
      </c>
      <c r="E478" s="110">
        <f t="shared" si="24"/>
        <v>87577.919999999998</v>
      </c>
      <c r="F478" s="102" t="str">
        <f t="shared" si="22"/>
        <v/>
      </c>
    </row>
    <row r="479" spans="1:6" x14ac:dyDescent="0.25">
      <c r="A479" s="108" t="s">
        <v>637</v>
      </c>
      <c r="B479" s="115" t="s">
        <v>286</v>
      </c>
      <c r="C479" s="110">
        <v>96432</v>
      </c>
      <c r="D479" s="113">
        <f t="shared" si="23"/>
        <v>102217.92</v>
      </c>
      <c r="E479" s="110">
        <f t="shared" si="24"/>
        <v>90646.080000000002</v>
      </c>
      <c r="F479" s="102" t="str">
        <f t="shared" si="22"/>
        <v/>
      </c>
    </row>
    <row r="480" spans="1:6" x14ac:dyDescent="0.25">
      <c r="A480" s="108" t="s">
        <v>638</v>
      </c>
      <c r="B480" s="115" t="s">
        <v>286</v>
      </c>
      <c r="C480" s="110">
        <v>99702</v>
      </c>
      <c r="D480" s="113">
        <f t="shared" si="23"/>
        <v>105684.12000000001</v>
      </c>
      <c r="E480" s="110">
        <f t="shared" si="24"/>
        <v>93719.87999999999</v>
      </c>
      <c r="F480" s="102" t="str">
        <f t="shared" si="22"/>
        <v/>
      </c>
    </row>
    <row r="481" spans="1:6" x14ac:dyDescent="0.25">
      <c r="A481" s="108" t="s">
        <v>639</v>
      </c>
      <c r="B481" s="115" t="s">
        <v>286</v>
      </c>
      <c r="C481" s="110">
        <v>102957</v>
      </c>
      <c r="D481" s="113">
        <f t="shared" si="23"/>
        <v>109134.42</v>
      </c>
      <c r="E481" s="110">
        <f t="shared" si="24"/>
        <v>96779.58</v>
      </c>
      <c r="F481" s="102" t="str">
        <f t="shared" si="22"/>
        <v/>
      </c>
    </row>
    <row r="482" spans="1:6" x14ac:dyDescent="0.25">
      <c r="A482" s="108" t="s">
        <v>640</v>
      </c>
      <c r="B482" s="115" t="s">
        <v>286</v>
      </c>
      <c r="C482" s="110">
        <v>106098</v>
      </c>
      <c r="D482" s="113">
        <f t="shared" si="23"/>
        <v>112463.88</v>
      </c>
      <c r="E482" s="110">
        <f t="shared" si="24"/>
        <v>99732.12</v>
      </c>
      <c r="F482" s="102" t="str">
        <f t="shared" si="22"/>
        <v/>
      </c>
    </row>
    <row r="483" spans="1:6" x14ac:dyDescent="0.25">
      <c r="A483" s="108" t="s">
        <v>641</v>
      </c>
      <c r="B483" s="115" t="s">
        <v>286</v>
      </c>
      <c r="C483" s="110">
        <v>43789</v>
      </c>
      <c r="D483" s="113">
        <f t="shared" si="23"/>
        <v>46416.340000000004</v>
      </c>
      <c r="E483" s="110">
        <f t="shared" si="24"/>
        <v>41161.659999999996</v>
      </c>
      <c r="F483" s="102" t="str">
        <f t="shared" si="22"/>
        <v/>
      </c>
    </row>
    <row r="484" spans="1:6" x14ac:dyDescent="0.25">
      <c r="A484" s="108" t="s">
        <v>642</v>
      </c>
      <c r="B484" s="115" t="s">
        <v>286</v>
      </c>
      <c r="C484" s="110">
        <v>46189</v>
      </c>
      <c r="D484" s="113">
        <f t="shared" si="23"/>
        <v>48960.340000000004</v>
      </c>
      <c r="E484" s="110">
        <f t="shared" si="24"/>
        <v>43417.659999999996</v>
      </c>
      <c r="F484" s="102" t="str">
        <f t="shared" si="22"/>
        <v/>
      </c>
    </row>
    <row r="485" spans="1:6" x14ac:dyDescent="0.25">
      <c r="A485" s="108" t="s">
        <v>643</v>
      </c>
      <c r="B485" s="115" t="s">
        <v>286</v>
      </c>
      <c r="C485" s="110">
        <v>48575</v>
      </c>
      <c r="D485" s="113">
        <f t="shared" si="23"/>
        <v>51489.5</v>
      </c>
      <c r="E485" s="110">
        <f t="shared" si="24"/>
        <v>45660.5</v>
      </c>
      <c r="F485" s="102" t="str">
        <f t="shared" si="22"/>
        <v/>
      </c>
    </row>
    <row r="486" spans="1:6" x14ac:dyDescent="0.25">
      <c r="A486" s="108" t="s">
        <v>644</v>
      </c>
      <c r="B486" s="115" t="s">
        <v>286</v>
      </c>
      <c r="C486" s="110">
        <v>50976</v>
      </c>
      <c r="D486" s="113">
        <f t="shared" si="23"/>
        <v>54034.560000000005</v>
      </c>
      <c r="E486" s="110">
        <f t="shared" si="24"/>
        <v>47917.439999999995</v>
      </c>
      <c r="F486" s="102" t="str">
        <f t="shared" si="22"/>
        <v/>
      </c>
    </row>
    <row r="487" spans="1:6" x14ac:dyDescent="0.25">
      <c r="A487" s="108" t="s">
        <v>645</v>
      </c>
      <c r="B487" s="115" t="s">
        <v>286</v>
      </c>
      <c r="C487" s="110">
        <v>53363</v>
      </c>
      <c r="D487" s="113">
        <f t="shared" si="23"/>
        <v>56564.780000000006</v>
      </c>
      <c r="E487" s="110">
        <f t="shared" si="24"/>
        <v>50161.219999999994</v>
      </c>
      <c r="F487" s="102" t="str">
        <f t="shared" si="22"/>
        <v/>
      </c>
    </row>
    <row r="488" spans="1:6" x14ac:dyDescent="0.25">
      <c r="A488" s="108" t="s">
        <v>646</v>
      </c>
      <c r="B488" s="115" t="s">
        <v>286</v>
      </c>
      <c r="C488" s="110">
        <v>55756</v>
      </c>
      <c r="D488" s="113">
        <f t="shared" si="23"/>
        <v>59101.36</v>
      </c>
      <c r="E488" s="110">
        <f t="shared" si="24"/>
        <v>52410.64</v>
      </c>
      <c r="F488" s="102" t="str">
        <f t="shared" si="22"/>
        <v/>
      </c>
    </row>
    <row r="489" spans="1:6" x14ac:dyDescent="0.25">
      <c r="A489" s="108" t="s">
        <v>647</v>
      </c>
      <c r="B489" s="115" t="s">
        <v>286</v>
      </c>
      <c r="C489" s="110">
        <v>58152</v>
      </c>
      <c r="D489" s="113">
        <f t="shared" si="23"/>
        <v>61641.120000000003</v>
      </c>
      <c r="E489" s="110">
        <f t="shared" si="24"/>
        <v>54662.879999999997</v>
      </c>
      <c r="F489" s="102" t="str">
        <f t="shared" si="22"/>
        <v/>
      </c>
    </row>
    <row r="490" spans="1:6" x14ac:dyDescent="0.25">
      <c r="A490" s="108" t="s">
        <v>648</v>
      </c>
      <c r="B490" s="115" t="s">
        <v>286</v>
      </c>
      <c r="C490" s="110">
        <v>60546</v>
      </c>
      <c r="D490" s="113">
        <f t="shared" si="23"/>
        <v>64178.76</v>
      </c>
      <c r="E490" s="110">
        <f t="shared" si="24"/>
        <v>56913.24</v>
      </c>
      <c r="F490" s="102" t="str">
        <f t="shared" si="22"/>
        <v/>
      </c>
    </row>
    <row r="491" spans="1:6" x14ac:dyDescent="0.25">
      <c r="A491" s="108" t="s">
        <v>649</v>
      </c>
      <c r="B491" s="115" t="s">
        <v>286</v>
      </c>
      <c r="C491" s="110">
        <v>49010</v>
      </c>
      <c r="D491" s="113">
        <f t="shared" si="23"/>
        <v>51950.600000000006</v>
      </c>
      <c r="E491" s="110">
        <f t="shared" si="24"/>
        <v>46069.399999999994</v>
      </c>
      <c r="F491" s="102" t="str">
        <f t="shared" si="22"/>
        <v/>
      </c>
    </row>
    <row r="492" spans="1:6" x14ac:dyDescent="0.25">
      <c r="A492" s="108" t="s">
        <v>650</v>
      </c>
      <c r="B492" s="115" t="s">
        <v>286</v>
      </c>
      <c r="C492" s="110">
        <v>52069</v>
      </c>
      <c r="D492" s="113">
        <f t="shared" si="23"/>
        <v>55193.14</v>
      </c>
      <c r="E492" s="110">
        <f t="shared" si="24"/>
        <v>48944.86</v>
      </c>
      <c r="F492" s="102" t="str">
        <f t="shared" si="22"/>
        <v/>
      </c>
    </row>
    <row r="493" spans="1:6" x14ac:dyDescent="0.25">
      <c r="A493" s="108" t="s">
        <v>651</v>
      </c>
      <c r="B493" s="115" t="s">
        <v>286</v>
      </c>
      <c r="C493" s="110">
        <v>55135</v>
      </c>
      <c r="D493" s="113">
        <f t="shared" si="23"/>
        <v>58443.100000000006</v>
      </c>
      <c r="E493" s="110">
        <f t="shared" si="24"/>
        <v>51826.899999999994</v>
      </c>
      <c r="F493" s="102" t="str">
        <f t="shared" si="22"/>
        <v/>
      </c>
    </row>
    <row r="494" spans="1:6" x14ac:dyDescent="0.25">
      <c r="A494" s="108" t="s">
        <v>652</v>
      </c>
      <c r="B494" s="115" t="s">
        <v>286</v>
      </c>
      <c r="C494" s="110">
        <v>58192</v>
      </c>
      <c r="D494" s="113">
        <f t="shared" si="23"/>
        <v>61683.520000000004</v>
      </c>
      <c r="E494" s="110">
        <f t="shared" si="24"/>
        <v>54700.479999999996</v>
      </c>
      <c r="F494" s="102" t="str">
        <f t="shared" si="22"/>
        <v/>
      </c>
    </row>
    <row r="495" spans="1:6" x14ac:dyDescent="0.25">
      <c r="A495" s="108" t="s">
        <v>653</v>
      </c>
      <c r="B495" s="115" t="s">
        <v>286</v>
      </c>
      <c r="C495" s="110">
        <v>61255</v>
      </c>
      <c r="D495" s="113">
        <f t="shared" si="23"/>
        <v>64930.3</v>
      </c>
      <c r="E495" s="110">
        <f t="shared" si="24"/>
        <v>57579.7</v>
      </c>
      <c r="F495" s="102" t="str">
        <f t="shared" si="22"/>
        <v/>
      </c>
    </row>
    <row r="496" spans="1:6" x14ac:dyDescent="0.25">
      <c r="A496" s="108" t="s">
        <v>654</v>
      </c>
      <c r="B496" s="115" t="s">
        <v>286</v>
      </c>
      <c r="C496" s="110">
        <v>64314</v>
      </c>
      <c r="D496" s="113">
        <f t="shared" si="23"/>
        <v>68172.84</v>
      </c>
      <c r="E496" s="110">
        <f t="shared" si="24"/>
        <v>60455.159999999996</v>
      </c>
      <c r="F496" s="102" t="str">
        <f t="shared" si="22"/>
        <v/>
      </c>
    </row>
    <row r="497" spans="1:6" x14ac:dyDescent="0.25">
      <c r="A497" s="108" t="s">
        <v>655</v>
      </c>
      <c r="B497" s="115" t="s">
        <v>286</v>
      </c>
      <c r="C497" s="110">
        <v>67378</v>
      </c>
      <c r="D497" s="113">
        <f t="shared" si="23"/>
        <v>71420.680000000008</v>
      </c>
      <c r="E497" s="110">
        <f t="shared" si="24"/>
        <v>63335.32</v>
      </c>
      <c r="F497" s="102" t="str">
        <f t="shared" si="22"/>
        <v/>
      </c>
    </row>
    <row r="498" spans="1:6" x14ac:dyDescent="0.25">
      <c r="A498" s="108" t="s">
        <v>656</v>
      </c>
      <c r="B498" s="115" t="s">
        <v>286</v>
      </c>
      <c r="C498" s="110">
        <v>70436</v>
      </c>
      <c r="D498" s="113">
        <f t="shared" si="23"/>
        <v>74662.16</v>
      </c>
      <c r="E498" s="110">
        <f t="shared" si="24"/>
        <v>66209.84</v>
      </c>
      <c r="F498" s="102" t="str">
        <f t="shared" si="22"/>
        <v>Duplicate</v>
      </c>
    </row>
    <row r="499" spans="1:6" x14ac:dyDescent="0.25">
      <c r="A499" s="108" t="s">
        <v>657</v>
      </c>
      <c r="B499" s="115" t="s">
        <v>286</v>
      </c>
      <c r="C499" s="110">
        <v>73501</v>
      </c>
      <c r="D499" s="113">
        <f t="shared" si="23"/>
        <v>77911.06</v>
      </c>
      <c r="E499" s="110">
        <f t="shared" si="24"/>
        <v>69090.94</v>
      </c>
      <c r="F499" s="102" t="str">
        <f t="shared" si="22"/>
        <v/>
      </c>
    </row>
    <row r="500" spans="1:6" x14ac:dyDescent="0.25">
      <c r="A500" s="108" t="s">
        <v>658</v>
      </c>
      <c r="B500" s="115" t="s">
        <v>286</v>
      </c>
      <c r="C500" s="110">
        <v>57318</v>
      </c>
      <c r="D500" s="113">
        <f t="shared" si="23"/>
        <v>60757.08</v>
      </c>
      <c r="E500" s="110">
        <f t="shared" si="24"/>
        <v>53878.92</v>
      </c>
      <c r="F500" s="102" t="str">
        <f t="shared" si="22"/>
        <v/>
      </c>
    </row>
    <row r="501" spans="1:6" x14ac:dyDescent="0.25">
      <c r="A501" s="108" t="s">
        <v>659</v>
      </c>
      <c r="B501" s="115" t="s">
        <v>286</v>
      </c>
      <c r="C501" s="110">
        <v>60364</v>
      </c>
      <c r="D501" s="113">
        <f t="shared" si="23"/>
        <v>63985.840000000004</v>
      </c>
      <c r="E501" s="110">
        <f t="shared" si="24"/>
        <v>56742.159999999996</v>
      </c>
      <c r="F501" s="102" t="str">
        <f t="shared" si="22"/>
        <v/>
      </c>
    </row>
    <row r="502" spans="1:6" x14ac:dyDescent="0.25">
      <c r="A502" s="108" t="s">
        <v>660</v>
      </c>
      <c r="B502" s="115" t="s">
        <v>286</v>
      </c>
      <c r="C502" s="110">
        <v>63424</v>
      </c>
      <c r="D502" s="113">
        <f t="shared" si="23"/>
        <v>67229.440000000002</v>
      </c>
      <c r="E502" s="110">
        <f t="shared" si="24"/>
        <v>59618.559999999998</v>
      </c>
      <c r="F502" s="102" t="str">
        <f t="shared" si="22"/>
        <v/>
      </c>
    </row>
    <row r="503" spans="1:6" x14ac:dyDescent="0.25">
      <c r="A503" s="108" t="s">
        <v>661</v>
      </c>
      <c r="B503" s="115" t="s">
        <v>286</v>
      </c>
      <c r="C503" s="110">
        <v>66486</v>
      </c>
      <c r="D503" s="113">
        <f t="shared" si="23"/>
        <v>70475.16</v>
      </c>
      <c r="E503" s="110">
        <f t="shared" si="24"/>
        <v>62496.84</v>
      </c>
      <c r="F503" s="102" t="str">
        <f t="shared" si="22"/>
        <v/>
      </c>
    </row>
    <row r="504" spans="1:6" x14ac:dyDescent="0.25">
      <c r="A504" s="108" t="s">
        <v>662</v>
      </c>
      <c r="B504" s="115" t="s">
        <v>286</v>
      </c>
      <c r="C504" s="110">
        <v>69543</v>
      </c>
      <c r="D504" s="113">
        <f t="shared" si="23"/>
        <v>73715.58</v>
      </c>
      <c r="E504" s="110">
        <f t="shared" si="24"/>
        <v>65370.42</v>
      </c>
      <c r="F504" s="102" t="str">
        <f t="shared" si="22"/>
        <v/>
      </c>
    </row>
    <row r="505" spans="1:6" x14ac:dyDescent="0.25">
      <c r="A505" s="108" t="s">
        <v>663</v>
      </c>
      <c r="B505" s="115" t="s">
        <v>286</v>
      </c>
      <c r="C505" s="110">
        <v>72612</v>
      </c>
      <c r="D505" s="113">
        <f t="shared" si="23"/>
        <v>76968.72</v>
      </c>
      <c r="E505" s="110">
        <f t="shared" si="24"/>
        <v>68255.28</v>
      </c>
      <c r="F505" s="102" t="str">
        <f t="shared" si="22"/>
        <v/>
      </c>
    </row>
    <row r="506" spans="1:6" x14ac:dyDescent="0.25">
      <c r="A506" s="108" t="s">
        <v>664</v>
      </c>
      <c r="B506" s="115" t="s">
        <v>286</v>
      </c>
      <c r="C506" s="110">
        <v>75672</v>
      </c>
      <c r="D506" s="113">
        <f t="shared" si="23"/>
        <v>80212.320000000007</v>
      </c>
      <c r="E506" s="110">
        <f t="shared" si="24"/>
        <v>71131.679999999993</v>
      </c>
      <c r="F506" s="102" t="str">
        <f t="shared" si="22"/>
        <v/>
      </c>
    </row>
    <row r="507" spans="1:6" x14ac:dyDescent="0.25">
      <c r="A507" s="108" t="s">
        <v>665</v>
      </c>
      <c r="B507" s="115" t="s">
        <v>286</v>
      </c>
      <c r="C507" s="110">
        <v>78723</v>
      </c>
      <c r="D507" s="113">
        <f t="shared" si="23"/>
        <v>83446.38</v>
      </c>
      <c r="E507" s="110">
        <f t="shared" si="24"/>
        <v>73999.62</v>
      </c>
      <c r="F507" s="102" t="str">
        <f t="shared" si="22"/>
        <v/>
      </c>
    </row>
    <row r="508" spans="1:6" x14ac:dyDescent="0.25">
      <c r="A508" s="108" t="s">
        <v>666</v>
      </c>
      <c r="B508" s="115" t="s">
        <v>286</v>
      </c>
      <c r="C508" s="110">
        <v>81801</v>
      </c>
      <c r="D508" s="113">
        <f t="shared" si="23"/>
        <v>86709.06</v>
      </c>
      <c r="E508" s="110">
        <f t="shared" si="24"/>
        <v>76892.94</v>
      </c>
      <c r="F508" s="102" t="str">
        <f t="shared" si="22"/>
        <v/>
      </c>
    </row>
    <row r="509" spans="1:6" x14ac:dyDescent="0.25">
      <c r="A509" s="108" t="s">
        <v>667</v>
      </c>
      <c r="B509" s="115" t="s">
        <v>286</v>
      </c>
      <c r="C509" s="110">
        <v>66288</v>
      </c>
      <c r="D509" s="113">
        <f t="shared" si="23"/>
        <v>70265.279999999999</v>
      </c>
      <c r="E509" s="110">
        <f t="shared" si="24"/>
        <v>62310.719999999994</v>
      </c>
      <c r="F509" s="102" t="str">
        <f t="shared" si="22"/>
        <v/>
      </c>
    </row>
    <row r="510" spans="1:6" x14ac:dyDescent="0.25">
      <c r="A510" s="108" t="s">
        <v>668</v>
      </c>
      <c r="B510" s="115" t="s">
        <v>286</v>
      </c>
      <c r="C510" s="110">
        <v>69950</v>
      </c>
      <c r="D510" s="113">
        <f t="shared" si="23"/>
        <v>74147</v>
      </c>
      <c r="E510" s="110">
        <f t="shared" si="24"/>
        <v>65753</v>
      </c>
      <c r="F510" s="102" t="str">
        <f t="shared" si="22"/>
        <v/>
      </c>
    </row>
    <row r="511" spans="1:6" x14ac:dyDescent="0.25">
      <c r="A511" s="108" t="s">
        <v>669</v>
      </c>
      <c r="B511" s="115" t="s">
        <v>286</v>
      </c>
      <c r="C511" s="110">
        <v>73613</v>
      </c>
      <c r="D511" s="113">
        <f t="shared" si="23"/>
        <v>78029.78</v>
      </c>
      <c r="E511" s="110">
        <f t="shared" si="24"/>
        <v>69196.22</v>
      </c>
      <c r="F511" s="102" t="str">
        <f t="shared" si="22"/>
        <v/>
      </c>
    </row>
    <row r="512" spans="1:6" x14ac:dyDescent="0.25">
      <c r="A512" s="108" t="s">
        <v>670</v>
      </c>
      <c r="B512" s="115" t="s">
        <v>286</v>
      </c>
      <c r="C512" s="110">
        <v>77287</v>
      </c>
      <c r="D512" s="113">
        <f t="shared" si="23"/>
        <v>81924.22</v>
      </c>
      <c r="E512" s="110">
        <f t="shared" si="24"/>
        <v>72649.78</v>
      </c>
      <c r="F512" s="102" t="str">
        <f t="shared" si="22"/>
        <v/>
      </c>
    </row>
    <row r="513" spans="1:6" x14ac:dyDescent="0.25">
      <c r="A513" s="108" t="s">
        <v>671</v>
      </c>
      <c r="B513" s="115" t="s">
        <v>286</v>
      </c>
      <c r="C513" s="110">
        <v>80951</v>
      </c>
      <c r="D513" s="113">
        <f t="shared" si="23"/>
        <v>85808.06</v>
      </c>
      <c r="E513" s="110">
        <f t="shared" si="24"/>
        <v>76093.94</v>
      </c>
      <c r="F513" s="102" t="str">
        <f t="shared" ref="F513:F576" si="25">IF(COUNTIF(C$2:C$1297, C513)&gt;1, "Duplicate", "")</f>
        <v/>
      </c>
    </row>
    <row r="514" spans="1:6" x14ac:dyDescent="0.25">
      <c r="A514" s="108" t="s">
        <v>672</v>
      </c>
      <c r="B514" s="115" t="s">
        <v>286</v>
      </c>
      <c r="C514" s="110">
        <v>84612</v>
      </c>
      <c r="D514" s="113">
        <f t="shared" ref="D514:D577" si="26">SUM(C514*1.06)</f>
        <v>89688.72</v>
      </c>
      <c r="E514" s="110">
        <f t="shared" ref="E514:E577" si="27">SUM(C514*0.94)</f>
        <v>79535.28</v>
      </c>
      <c r="F514" s="102" t="str">
        <f t="shared" si="25"/>
        <v/>
      </c>
    </row>
    <row r="515" spans="1:6" x14ac:dyDescent="0.25">
      <c r="A515" s="108" t="s">
        <v>673</v>
      </c>
      <c r="B515" s="115" t="s">
        <v>286</v>
      </c>
      <c r="C515" s="110">
        <v>88277</v>
      </c>
      <c r="D515" s="113">
        <f t="shared" si="26"/>
        <v>93573.62000000001</v>
      </c>
      <c r="E515" s="110">
        <f t="shared" si="27"/>
        <v>82980.37999999999</v>
      </c>
      <c r="F515" s="102" t="str">
        <f t="shared" si="25"/>
        <v/>
      </c>
    </row>
    <row r="516" spans="1:6" x14ac:dyDescent="0.25">
      <c r="A516" s="108" t="s">
        <v>674</v>
      </c>
      <c r="B516" s="115" t="s">
        <v>286</v>
      </c>
      <c r="C516" s="110">
        <v>91943</v>
      </c>
      <c r="D516" s="113">
        <f t="shared" si="26"/>
        <v>97459.58</v>
      </c>
      <c r="E516" s="110">
        <f t="shared" si="27"/>
        <v>86426.42</v>
      </c>
      <c r="F516" s="102" t="str">
        <f t="shared" si="25"/>
        <v/>
      </c>
    </row>
    <row r="517" spans="1:6" x14ac:dyDescent="0.25">
      <c r="A517" s="108" t="s">
        <v>675</v>
      </c>
      <c r="B517" s="115" t="s">
        <v>286</v>
      </c>
      <c r="C517" s="110">
        <v>95616</v>
      </c>
      <c r="D517" s="113">
        <f t="shared" si="26"/>
        <v>101352.96000000001</v>
      </c>
      <c r="E517" s="110">
        <f t="shared" si="27"/>
        <v>89879.039999999994</v>
      </c>
      <c r="F517" s="102" t="str">
        <f t="shared" si="25"/>
        <v/>
      </c>
    </row>
    <row r="518" spans="1:6" x14ac:dyDescent="0.25">
      <c r="A518" s="108" t="s">
        <v>676</v>
      </c>
      <c r="B518" s="115" t="s">
        <v>286</v>
      </c>
      <c r="C518" s="110">
        <v>99291</v>
      </c>
      <c r="D518" s="113">
        <f t="shared" si="26"/>
        <v>105248.46</v>
      </c>
      <c r="E518" s="110">
        <f t="shared" si="27"/>
        <v>93333.54</v>
      </c>
      <c r="F518" s="102" t="str">
        <f t="shared" si="25"/>
        <v/>
      </c>
    </row>
    <row r="519" spans="1:6" x14ac:dyDescent="0.25">
      <c r="A519" s="108" t="s">
        <v>677</v>
      </c>
      <c r="B519" s="115" t="s">
        <v>286</v>
      </c>
      <c r="C519" s="110">
        <v>69924</v>
      </c>
      <c r="D519" s="113">
        <f t="shared" si="26"/>
        <v>74119.44</v>
      </c>
      <c r="E519" s="110">
        <f t="shared" si="27"/>
        <v>65728.56</v>
      </c>
      <c r="F519" s="102" t="str">
        <f t="shared" si="25"/>
        <v/>
      </c>
    </row>
    <row r="520" spans="1:6" x14ac:dyDescent="0.25">
      <c r="A520" s="108" t="s">
        <v>678</v>
      </c>
      <c r="B520" s="115" t="s">
        <v>286</v>
      </c>
      <c r="C520" s="110">
        <v>73648</v>
      </c>
      <c r="D520" s="113">
        <f t="shared" si="26"/>
        <v>78066.880000000005</v>
      </c>
      <c r="E520" s="110">
        <f t="shared" si="27"/>
        <v>69229.119999999995</v>
      </c>
      <c r="F520" s="102" t="str">
        <f t="shared" si="25"/>
        <v/>
      </c>
    </row>
    <row r="521" spans="1:6" x14ac:dyDescent="0.25">
      <c r="A521" s="108" t="s">
        <v>679</v>
      </c>
      <c r="B521" s="115" t="s">
        <v>286</v>
      </c>
      <c r="C521" s="110">
        <v>77356</v>
      </c>
      <c r="D521" s="113">
        <f t="shared" si="26"/>
        <v>81997.36</v>
      </c>
      <c r="E521" s="110">
        <f t="shared" si="27"/>
        <v>72714.64</v>
      </c>
      <c r="F521" s="102" t="str">
        <f t="shared" si="25"/>
        <v/>
      </c>
    </row>
    <row r="522" spans="1:6" x14ac:dyDescent="0.25">
      <c r="A522" s="108" t="s">
        <v>680</v>
      </c>
      <c r="B522" s="115" t="s">
        <v>286</v>
      </c>
      <c r="C522" s="110">
        <v>81064</v>
      </c>
      <c r="D522" s="113">
        <f t="shared" si="26"/>
        <v>85927.840000000011</v>
      </c>
      <c r="E522" s="110">
        <f t="shared" si="27"/>
        <v>76200.159999999989</v>
      </c>
      <c r="F522" s="102" t="str">
        <f t="shared" si="25"/>
        <v/>
      </c>
    </row>
    <row r="523" spans="1:6" x14ac:dyDescent="0.25">
      <c r="A523" s="108" t="s">
        <v>681</v>
      </c>
      <c r="B523" s="115" t="s">
        <v>286</v>
      </c>
      <c r="C523" s="110">
        <v>84784</v>
      </c>
      <c r="D523" s="113">
        <f t="shared" si="26"/>
        <v>89871.040000000008</v>
      </c>
      <c r="E523" s="110">
        <f t="shared" si="27"/>
        <v>79696.959999999992</v>
      </c>
      <c r="F523" s="102" t="str">
        <f t="shared" si="25"/>
        <v/>
      </c>
    </row>
    <row r="524" spans="1:6" x14ac:dyDescent="0.25">
      <c r="A524" s="108" t="s">
        <v>682</v>
      </c>
      <c r="B524" s="115" t="s">
        <v>286</v>
      </c>
      <c r="C524" s="110">
        <v>88499</v>
      </c>
      <c r="D524" s="113">
        <f t="shared" si="26"/>
        <v>93808.94</v>
      </c>
      <c r="E524" s="110">
        <f t="shared" si="27"/>
        <v>83189.06</v>
      </c>
      <c r="F524" s="102" t="str">
        <f t="shared" si="25"/>
        <v/>
      </c>
    </row>
    <row r="525" spans="1:6" x14ac:dyDescent="0.25">
      <c r="A525" s="108" t="s">
        <v>683</v>
      </c>
      <c r="B525" s="115" t="s">
        <v>286</v>
      </c>
      <c r="C525" s="110">
        <v>92215</v>
      </c>
      <c r="D525" s="113">
        <f t="shared" si="26"/>
        <v>97747.900000000009</v>
      </c>
      <c r="E525" s="110">
        <f t="shared" si="27"/>
        <v>86682.099999999991</v>
      </c>
      <c r="F525" s="102" t="str">
        <f t="shared" si="25"/>
        <v/>
      </c>
    </row>
    <row r="526" spans="1:6" x14ac:dyDescent="0.25">
      <c r="A526" s="108" t="s">
        <v>684</v>
      </c>
      <c r="B526" s="115" t="s">
        <v>286</v>
      </c>
      <c r="C526" s="110">
        <v>95921</v>
      </c>
      <c r="D526" s="113">
        <f t="shared" si="26"/>
        <v>101676.26000000001</v>
      </c>
      <c r="E526" s="110">
        <f t="shared" si="27"/>
        <v>90165.739999999991</v>
      </c>
      <c r="F526" s="102" t="str">
        <f t="shared" si="25"/>
        <v/>
      </c>
    </row>
    <row r="527" spans="1:6" x14ac:dyDescent="0.25">
      <c r="A527" s="108" t="s">
        <v>685</v>
      </c>
      <c r="B527" s="115" t="s">
        <v>286</v>
      </c>
      <c r="C527" s="110">
        <v>99628</v>
      </c>
      <c r="D527" s="113">
        <f t="shared" si="26"/>
        <v>105605.68000000001</v>
      </c>
      <c r="E527" s="110">
        <f t="shared" si="27"/>
        <v>93650.319999999992</v>
      </c>
      <c r="F527" s="102" t="str">
        <f t="shared" si="25"/>
        <v/>
      </c>
    </row>
    <row r="528" spans="1:6" x14ac:dyDescent="0.25">
      <c r="A528" s="108" t="s">
        <v>686</v>
      </c>
      <c r="B528" s="115" t="s">
        <v>286</v>
      </c>
      <c r="C528" s="110">
        <v>103333</v>
      </c>
      <c r="D528" s="113">
        <f t="shared" si="26"/>
        <v>109532.98000000001</v>
      </c>
      <c r="E528" s="110">
        <f t="shared" si="27"/>
        <v>97133.01999999999</v>
      </c>
      <c r="F528" s="102" t="str">
        <f t="shared" si="25"/>
        <v/>
      </c>
    </row>
    <row r="529" spans="1:6" x14ac:dyDescent="0.25">
      <c r="A529" s="108" t="s">
        <v>687</v>
      </c>
      <c r="B529" s="115" t="s">
        <v>286</v>
      </c>
      <c r="C529" s="110">
        <v>74072</v>
      </c>
      <c r="D529" s="113">
        <f t="shared" si="26"/>
        <v>78516.320000000007</v>
      </c>
      <c r="E529" s="110">
        <f t="shared" si="27"/>
        <v>69627.679999999993</v>
      </c>
      <c r="F529" s="102" t="str">
        <f t="shared" si="25"/>
        <v/>
      </c>
    </row>
    <row r="530" spans="1:6" x14ac:dyDescent="0.25">
      <c r="A530" s="108" t="s">
        <v>688</v>
      </c>
      <c r="B530" s="115" t="s">
        <v>286</v>
      </c>
      <c r="C530" s="110">
        <v>77786</v>
      </c>
      <c r="D530" s="113">
        <f t="shared" si="26"/>
        <v>82453.16</v>
      </c>
      <c r="E530" s="110">
        <f t="shared" si="27"/>
        <v>73118.84</v>
      </c>
      <c r="F530" s="102" t="str">
        <f t="shared" si="25"/>
        <v/>
      </c>
    </row>
    <row r="531" spans="1:6" x14ac:dyDescent="0.25">
      <c r="A531" s="108" t="s">
        <v>689</v>
      </c>
      <c r="B531" s="115" t="s">
        <v>286</v>
      </c>
      <c r="C531" s="110">
        <v>81504</v>
      </c>
      <c r="D531" s="113">
        <f t="shared" si="26"/>
        <v>86394.240000000005</v>
      </c>
      <c r="E531" s="110">
        <f t="shared" si="27"/>
        <v>76613.759999999995</v>
      </c>
      <c r="F531" s="102" t="str">
        <f t="shared" si="25"/>
        <v/>
      </c>
    </row>
    <row r="532" spans="1:6" x14ac:dyDescent="0.25">
      <c r="A532" s="108" t="s">
        <v>690</v>
      </c>
      <c r="B532" s="115" t="s">
        <v>286</v>
      </c>
      <c r="C532" s="110">
        <v>85217</v>
      </c>
      <c r="D532" s="113">
        <f t="shared" si="26"/>
        <v>90330.02</v>
      </c>
      <c r="E532" s="110">
        <f t="shared" si="27"/>
        <v>80103.98</v>
      </c>
      <c r="F532" s="102" t="str">
        <f t="shared" si="25"/>
        <v/>
      </c>
    </row>
    <row r="533" spans="1:6" x14ac:dyDescent="0.25">
      <c r="A533" s="108" t="s">
        <v>691</v>
      </c>
      <c r="B533" s="115" t="s">
        <v>286</v>
      </c>
      <c r="C533" s="110">
        <v>88927</v>
      </c>
      <c r="D533" s="113">
        <f t="shared" si="26"/>
        <v>94262.62000000001</v>
      </c>
      <c r="E533" s="110">
        <f t="shared" si="27"/>
        <v>83591.37999999999</v>
      </c>
      <c r="F533" s="102" t="str">
        <f t="shared" si="25"/>
        <v/>
      </c>
    </row>
    <row r="534" spans="1:6" x14ac:dyDescent="0.25">
      <c r="A534" s="108" t="s">
        <v>692</v>
      </c>
      <c r="B534" s="115" t="s">
        <v>286</v>
      </c>
      <c r="C534" s="110">
        <v>92642</v>
      </c>
      <c r="D534" s="113">
        <f t="shared" si="26"/>
        <v>98200.52</v>
      </c>
      <c r="E534" s="110">
        <f t="shared" si="27"/>
        <v>87083.48</v>
      </c>
      <c r="F534" s="102" t="str">
        <f t="shared" si="25"/>
        <v/>
      </c>
    </row>
    <row r="535" spans="1:6" x14ac:dyDescent="0.25">
      <c r="A535" s="108" t="s">
        <v>693</v>
      </c>
      <c r="B535" s="115" t="s">
        <v>286</v>
      </c>
      <c r="C535" s="110">
        <v>96358</v>
      </c>
      <c r="D535" s="113">
        <f t="shared" si="26"/>
        <v>102139.48000000001</v>
      </c>
      <c r="E535" s="110">
        <f t="shared" si="27"/>
        <v>90576.51999999999</v>
      </c>
      <c r="F535" s="102" t="str">
        <f t="shared" si="25"/>
        <v/>
      </c>
    </row>
    <row r="536" spans="1:6" x14ac:dyDescent="0.25">
      <c r="A536" s="108" t="s">
        <v>694</v>
      </c>
      <c r="B536" s="115" t="s">
        <v>286</v>
      </c>
      <c r="C536" s="110">
        <v>100064</v>
      </c>
      <c r="D536" s="113">
        <f t="shared" si="26"/>
        <v>106067.84000000001</v>
      </c>
      <c r="E536" s="110">
        <f t="shared" si="27"/>
        <v>94060.159999999989</v>
      </c>
      <c r="F536" s="102" t="str">
        <f t="shared" si="25"/>
        <v/>
      </c>
    </row>
    <row r="537" spans="1:6" x14ac:dyDescent="0.25">
      <c r="A537" s="108" t="s">
        <v>695</v>
      </c>
      <c r="B537" s="115" t="s">
        <v>286</v>
      </c>
      <c r="C537" s="110">
        <v>103773</v>
      </c>
      <c r="D537" s="113">
        <f t="shared" si="26"/>
        <v>109999.38</v>
      </c>
      <c r="E537" s="110">
        <f t="shared" si="27"/>
        <v>97546.62</v>
      </c>
      <c r="F537" s="102" t="str">
        <f t="shared" si="25"/>
        <v/>
      </c>
    </row>
    <row r="538" spans="1:6" x14ac:dyDescent="0.25">
      <c r="A538" s="108" t="s">
        <v>696</v>
      </c>
      <c r="B538" s="115" t="s">
        <v>286</v>
      </c>
      <c r="C538" s="110">
        <v>107141</v>
      </c>
      <c r="D538" s="113">
        <f t="shared" si="26"/>
        <v>113569.46</v>
      </c>
      <c r="E538" s="110">
        <f t="shared" si="27"/>
        <v>100712.54</v>
      </c>
      <c r="F538" s="102" t="str">
        <f t="shared" si="25"/>
        <v/>
      </c>
    </row>
    <row r="539" spans="1:6" x14ac:dyDescent="0.25">
      <c r="A539" s="108" t="s">
        <v>697</v>
      </c>
      <c r="B539" s="115" t="s">
        <v>286</v>
      </c>
      <c r="C539" s="110">
        <v>49850</v>
      </c>
      <c r="D539" s="113">
        <f t="shared" si="26"/>
        <v>52841</v>
      </c>
      <c r="E539" s="110">
        <f t="shared" si="27"/>
        <v>46859</v>
      </c>
      <c r="F539" s="102" t="str">
        <f t="shared" si="25"/>
        <v/>
      </c>
    </row>
    <row r="540" spans="1:6" x14ac:dyDescent="0.25">
      <c r="A540" s="108" t="s">
        <v>698</v>
      </c>
      <c r="B540" s="115" t="s">
        <v>286</v>
      </c>
      <c r="C540" s="110">
        <v>52429</v>
      </c>
      <c r="D540" s="113">
        <f t="shared" si="26"/>
        <v>55574.740000000005</v>
      </c>
      <c r="E540" s="110">
        <f t="shared" si="27"/>
        <v>49283.259999999995</v>
      </c>
      <c r="F540" s="102" t="str">
        <f t="shared" si="25"/>
        <v/>
      </c>
    </row>
    <row r="541" spans="1:6" x14ac:dyDescent="0.25">
      <c r="A541" s="108" t="s">
        <v>699</v>
      </c>
      <c r="B541" s="115" t="s">
        <v>286</v>
      </c>
      <c r="C541" s="110">
        <v>55008</v>
      </c>
      <c r="D541" s="113">
        <f t="shared" si="26"/>
        <v>58308.480000000003</v>
      </c>
      <c r="E541" s="110">
        <f t="shared" si="27"/>
        <v>51707.519999999997</v>
      </c>
      <c r="F541" s="102" t="str">
        <f t="shared" si="25"/>
        <v/>
      </c>
    </row>
    <row r="542" spans="1:6" x14ac:dyDescent="0.25">
      <c r="A542" s="108" t="s">
        <v>700</v>
      </c>
      <c r="B542" s="115" t="s">
        <v>286</v>
      </c>
      <c r="C542" s="110">
        <v>57582</v>
      </c>
      <c r="D542" s="113">
        <f t="shared" si="26"/>
        <v>61036.920000000006</v>
      </c>
      <c r="E542" s="110">
        <f t="shared" si="27"/>
        <v>54127.079999999994</v>
      </c>
      <c r="F542" s="102" t="str">
        <f t="shared" si="25"/>
        <v/>
      </c>
    </row>
    <row r="543" spans="1:6" x14ac:dyDescent="0.25">
      <c r="A543" s="108" t="s">
        <v>701</v>
      </c>
      <c r="B543" s="115" t="s">
        <v>286</v>
      </c>
      <c r="C543" s="110">
        <v>60163</v>
      </c>
      <c r="D543" s="113">
        <f t="shared" si="26"/>
        <v>63772.780000000006</v>
      </c>
      <c r="E543" s="110">
        <f t="shared" si="27"/>
        <v>56553.219999999994</v>
      </c>
      <c r="F543" s="102" t="str">
        <f t="shared" si="25"/>
        <v/>
      </c>
    </row>
    <row r="544" spans="1:6" x14ac:dyDescent="0.25">
      <c r="A544" s="108" t="s">
        <v>702</v>
      </c>
      <c r="B544" s="115" t="s">
        <v>286</v>
      </c>
      <c r="C544" s="110">
        <v>62741</v>
      </c>
      <c r="D544" s="113">
        <f t="shared" si="26"/>
        <v>66505.460000000006</v>
      </c>
      <c r="E544" s="110">
        <f t="shared" si="27"/>
        <v>58976.539999999994</v>
      </c>
      <c r="F544" s="102" t="str">
        <f t="shared" si="25"/>
        <v/>
      </c>
    </row>
    <row r="545" spans="1:6" x14ac:dyDescent="0.25">
      <c r="A545" s="108" t="s">
        <v>703</v>
      </c>
      <c r="B545" s="115" t="s">
        <v>286</v>
      </c>
      <c r="C545" s="110">
        <v>65319</v>
      </c>
      <c r="D545" s="113">
        <f t="shared" si="26"/>
        <v>69238.14</v>
      </c>
      <c r="E545" s="110">
        <f t="shared" si="27"/>
        <v>61399.859999999993</v>
      </c>
      <c r="F545" s="102" t="str">
        <f t="shared" si="25"/>
        <v/>
      </c>
    </row>
    <row r="546" spans="1:6" x14ac:dyDescent="0.25">
      <c r="A546" s="108" t="s">
        <v>704</v>
      </c>
      <c r="B546" s="115" t="s">
        <v>286</v>
      </c>
      <c r="C546" s="110">
        <v>67898</v>
      </c>
      <c r="D546" s="113">
        <f t="shared" si="26"/>
        <v>71971.88</v>
      </c>
      <c r="E546" s="110">
        <f t="shared" si="27"/>
        <v>63824.119999999995</v>
      </c>
      <c r="F546" s="102" t="str">
        <f t="shared" si="25"/>
        <v/>
      </c>
    </row>
    <row r="547" spans="1:6" x14ac:dyDescent="0.25">
      <c r="A547" s="108" t="s">
        <v>705</v>
      </c>
      <c r="B547" s="115" t="s">
        <v>286</v>
      </c>
      <c r="C547" s="110">
        <v>54233</v>
      </c>
      <c r="D547" s="113">
        <f t="shared" si="26"/>
        <v>57486.98</v>
      </c>
      <c r="E547" s="110">
        <f t="shared" si="27"/>
        <v>50979.02</v>
      </c>
      <c r="F547" s="102" t="str">
        <f t="shared" si="25"/>
        <v/>
      </c>
    </row>
    <row r="548" spans="1:6" x14ac:dyDescent="0.25">
      <c r="A548" s="108" t="s">
        <v>706</v>
      </c>
      <c r="B548" s="115" t="s">
        <v>286</v>
      </c>
      <c r="C548" s="110">
        <v>56765</v>
      </c>
      <c r="D548" s="113">
        <f t="shared" si="26"/>
        <v>60170.9</v>
      </c>
      <c r="E548" s="110">
        <f t="shared" si="27"/>
        <v>53359.1</v>
      </c>
      <c r="F548" s="102" t="str">
        <f t="shared" si="25"/>
        <v/>
      </c>
    </row>
    <row r="549" spans="1:6" x14ac:dyDescent="0.25">
      <c r="A549" s="108" t="s">
        <v>707</v>
      </c>
      <c r="B549" s="115" t="s">
        <v>286</v>
      </c>
      <c r="C549" s="110">
        <v>59306</v>
      </c>
      <c r="D549" s="113">
        <f t="shared" si="26"/>
        <v>62864.36</v>
      </c>
      <c r="E549" s="110">
        <f t="shared" si="27"/>
        <v>55747.64</v>
      </c>
      <c r="F549" s="102" t="str">
        <f t="shared" si="25"/>
        <v/>
      </c>
    </row>
    <row r="550" spans="1:6" x14ac:dyDescent="0.25">
      <c r="A550" s="108" t="s">
        <v>708</v>
      </c>
      <c r="B550" s="115" t="s">
        <v>286</v>
      </c>
      <c r="C550" s="110">
        <v>61841</v>
      </c>
      <c r="D550" s="113">
        <f t="shared" si="26"/>
        <v>65551.460000000006</v>
      </c>
      <c r="E550" s="110">
        <f t="shared" si="27"/>
        <v>58130.539999999994</v>
      </c>
      <c r="F550" s="102" t="str">
        <f t="shared" si="25"/>
        <v/>
      </c>
    </row>
    <row r="551" spans="1:6" x14ac:dyDescent="0.25">
      <c r="A551" s="108" t="s">
        <v>709</v>
      </c>
      <c r="B551" s="115" t="s">
        <v>286</v>
      </c>
      <c r="C551" s="110">
        <v>64381</v>
      </c>
      <c r="D551" s="113">
        <f t="shared" si="26"/>
        <v>68243.86</v>
      </c>
      <c r="E551" s="110">
        <f t="shared" si="27"/>
        <v>60518.14</v>
      </c>
      <c r="F551" s="102" t="str">
        <f t="shared" si="25"/>
        <v/>
      </c>
    </row>
    <row r="552" spans="1:6" x14ac:dyDescent="0.25">
      <c r="A552" s="108" t="s">
        <v>710</v>
      </c>
      <c r="B552" s="115" t="s">
        <v>286</v>
      </c>
      <c r="C552" s="110">
        <v>66912</v>
      </c>
      <c r="D552" s="113">
        <f t="shared" si="26"/>
        <v>70926.720000000001</v>
      </c>
      <c r="E552" s="110">
        <f t="shared" si="27"/>
        <v>62897.279999999999</v>
      </c>
      <c r="F552" s="102" t="str">
        <f t="shared" si="25"/>
        <v/>
      </c>
    </row>
    <row r="553" spans="1:6" x14ac:dyDescent="0.25">
      <c r="A553" s="108" t="s">
        <v>711</v>
      </c>
      <c r="B553" s="115" t="s">
        <v>286</v>
      </c>
      <c r="C553" s="110">
        <v>69455</v>
      </c>
      <c r="D553" s="113">
        <f t="shared" si="26"/>
        <v>73622.3</v>
      </c>
      <c r="E553" s="110">
        <f t="shared" si="27"/>
        <v>65287.7</v>
      </c>
      <c r="F553" s="102" t="str">
        <f t="shared" si="25"/>
        <v/>
      </c>
    </row>
    <row r="554" spans="1:6" x14ac:dyDescent="0.25">
      <c r="A554" s="108" t="s">
        <v>712</v>
      </c>
      <c r="B554" s="115" t="s">
        <v>286</v>
      </c>
      <c r="C554" s="110">
        <v>71990</v>
      </c>
      <c r="D554" s="113">
        <f t="shared" si="26"/>
        <v>76309.400000000009</v>
      </c>
      <c r="E554" s="110">
        <f t="shared" si="27"/>
        <v>67670.599999999991</v>
      </c>
      <c r="F554" s="102" t="str">
        <f t="shared" si="25"/>
        <v/>
      </c>
    </row>
    <row r="555" spans="1:6" x14ac:dyDescent="0.25">
      <c r="A555" s="108" t="s">
        <v>713</v>
      </c>
      <c r="B555" s="115" t="s">
        <v>286</v>
      </c>
      <c r="C555" s="110">
        <v>74530</v>
      </c>
      <c r="D555" s="113">
        <f t="shared" si="26"/>
        <v>79001.8</v>
      </c>
      <c r="E555" s="110">
        <f t="shared" si="27"/>
        <v>70058.2</v>
      </c>
      <c r="F555" s="102" t="str">
        <f t="shared" si="25"/>
        <v/>
      </c>
    </row>
    <row r="556" spans="1:6" x14ac:dyDescent="0.25">
      <c r="A556" s="108" t="s">
        <v>714</v>
      </c>
      <c r="B556" s="115" t="s">
        <v>286</v>
      </c>
      <c r="C556" s="110">
        <v>60281</v>
      </c>
      <c r="D556" s="113">
        <f t="shared" si="26"/>
        <v>63897.86</v>
      </c>
      <c r="E556" s="110">
        <f t="shared" si="27"/>
        <v>56664.14</v>
      </c>
      <c r="F556" s="102" t="str">
        <f t="shared" si="25"/>
        <v/>
      </c>
    </row>
    <row r="557" spans="1:6" x14ac:dyDescent="0.25">
      <c r="A557" s="108" t="s">
        <v>715</v>
      </c>
      <c r="B557" s="115" t="s">
        <v>286</v>
      </c>
      <c r="C557" s="110">
        <v>63723</v>
      </c>
      <c r="D557" s="113">
        <f t="shared" si="26"/>
        <v>67546.38</v>
      </c>
      <c r="E557" s="110">
        <f t="shared" si="27"/>
        <v>59899.619999999995</v>
      </c>
      <c r="F557" s="102" t="str">
        <f t="shared" si="25"/>
        <v/>
      </c>
    </row>
    <row r="558" spans="1:6" x14ac:dyDescent="0.25">
      <c r="A558" s="108" t="s">
        <v>716</v>
      </c>
      <c r="B558" s="115" t="s">
        <v>286</v>
      </c>
      <c r="C558" s="110">
        <v>67163</v>
      </c>
      <c r="D558" s="113">
        <f t="shared" si="26"/>
        <v>71192.78</v>
      </c>
      <c r="E558" s="110">
        <f t="shared" si="27"/>
        <v>63133.219999999994</v>
      </c>
      <c r="F558" s="102" t="str">
        <f t="shared" si="25"/>
        <v/>
      </c>
    </row>
    <row r="559" spans="1:6" x14ac:dyDescent="0.25">
      <c r="A559" s="108" t="s">
        <v>717</v>
      </c>
      <c r="B559" s="115" t="s">
        <v>286</v>
      </c>
      <c r="C559" s="110">
        <v>70603</v>
      </c>
      <c r="D559" s="113">
        <f t="shared" si="26"/>
        <v>74839.180000000008</v>
      </c>
      <c r="E559" s="110">
        <f t="shared" si="27"/>
        <v>66366.819999999992</v>
      </c>
      <c r="F559" s="102" t="str">
        <f t="shared" si="25"/>
        <v/>
      </c>
    </row>
    <row r="560" spans="1:6" x14ac:dyDescent="0.25">
      <c r="A560" s="108" t="s">
        <v>718</v>
      </c>
      <c r="B560" s="115" t="s">
        <v>286</v>
      </c>
      <c r="C560" s="110">
        <v>74038</v>
      </c>
      <c r="D560" s="113">
        <f t="shared" si="26"/>
        <v>78480.28</v>
      </c>
      <c r="E560" s="110">
        <f t="shared" si="27"/>
        <v>69595.72</v>
      </c>
      <c r="F560" s="102" t="str">
        <f t="shared" si="25"/>
        <v/>
      </c>
    </row>
    <row r="561" spans="1:6" x14ac:dyDescent="0.25">
      <c r="A561" s="108" t="s">
        <v>719</v>
      </c>
      <c r="B561" s="115" t="s">
        <v>286</v>
      </c>
      <c r="C561" s="110">
        <v>77485</v>
      </c>
      <c r="D561" s="113">
        <f t="shared" si="26"/>
        <v>82134.100000000006</v>
      </c>
      <c r="E561" s="110">
        <f t="shared" si="27"/>
        <v>72835.899999999994</v>
      </c>
      <c r="F561" s="102" t="str">
        <f t="shared" si="25"/>
        <v/>
      </c>
    </row>
    <row r="562" spans="1:6" x14ac:dyDescent="0.25">
      <c r="A562" s="108" t="s">
        <v>720</v>
      </c>
      <c r="B562" s="115" t="s">
        <v>286</v>
      </c>
      <c r="C562" s="110">
        <v>80915</v>
      </c>
      <c r="D562" s="113">
        <f t="shared" si="26"/>
        <v>85769.900000000009</v>
      </c>
      <c r="E562" s="110">
        <f t="shared" si="27"/>
        <v>76060.099999999991</v>
      </c>
      <c r="F562" s="102" t="str">
        <f t="shared" si="25"/>
        <v/>
      </c>
    </row>
    <row r="563" spans="1:6" x14ac:dyDescent="0.25">
      <c r="A563" s="108" t="s">
        <v>721</v>
      </c>
      <c r="B563" s="115" t="s">
        <v>286</v>
      </c>
      <c r="C563" s="110">
        <v>84353</v>
      </c>
      <c r="D563" s="113">
        <f t="shared" si="26"/>
        <v>89414.180000000008</v>
      </c>
      <c r="E563" s="110">
        <f t="shared" si="27"/>
        <v>79291.819999999992</v>
      </c>
      <c r="F563" s="102" t="str">
        <f t="shared" si="25"/>
        <v/>
      </c>
    </row>
    <row r="564" spans="1:6" x14ac:dyDescent="0.25">
      <c r="A564" s="108" t="s">
        <v>722</v>
      </c>
      <c r="B564" s="115" t="s">
        <v>286</v>
      </c>
      <c r="C564" s="110">
        <v>87795</v>
      </c>
      <c r="D564" s="113">
        <f t="shared" si="26"/>
        <v>93062.700000000012</v>
      </c>
      <c r="E564" s="110">
        <f t="shared" si="27"/>
        <v>82527.299999999988</v>
      </c>
      <c r="F564" s="102" t="str">
        <f t="shared" si="25"/>
        <v/>
      </c>
    </row>
    <row r="565" spans="1:6" x14ac:dyDescent="0.25">
      <c r="A565" s="108" t="s">
        <v>723</v>
      </c>
      <c r="B565" s="115" t="s">
        <v>286</v>
      </c>
      <c r="C565" s="110">
        <v>64821</v>
      </c>
      <c r="D565" s="113">
        <f t="shared" si="26"/>
        <v>68710.260000000009</v>
      </c>
      <c r="E565" s="110">
        <f t="shared" si="27"/>
        <v>60931.74</v>
      </c>
      <c r="F565" s="102" t="str">
        <f t="shared" si="25"/>
        <v/>
      </c>
    </row>
    <row r="566" spans="1:6" x14ac:dyDescent="0.25">
      <c r="A566" s="108" t="s">
        <v>724</v>
      </c>
      <c r="B566" s="115" t="s">
        <v>286</v>
      </c>
      <c r="C566" s="110">
        <v>68371</v>
      </c>
      <c r="D566" s="113">
        <f t="shared" si="26"/>
        <v>72473.260000000009</v>
      </c>
      <c r="E566" s="110">
        <f t="shared" si="27"/>
        <v>64268.74</v>
      </c>
      <c r="F566" s="102" t="str">
        <f t="shared" si="25"/>
        <v/>
      </c>
    </row>
    <row r="567" spans="1:6" x14ac:dyDescent="0.25">
      <c r="A567" s="108" t="s">
        <v>725</v>
      </c>
      <c r="B567" s="115" t="s">
        <v>286</v>
      </c>
      <c r="C567" s="110">
        <v>71921</v>
      </c>
      <c r="D567" s="113">
        <f t="shared" si="26"/>
        <v>76236.260000000009</v>
      </c>
      <c r="E567" s="110">
        <f t="shared" si="27"/>
        <v>67605.739999999991</v>
      </c>
      <c r="F567" s="102" t="str">
        <f t="shared" si="25"/>
        <v/>
      </c>
    </row>
    <row r="568" spans="1:6" x14ac:dyDescent="0.25">
      <c r="A568" s="108" t="s">
        <v>726</v>
      </c>
      <c r="B568" s="115" t="s">
        <v>286</v>
      </c>
      <c r="C568" s="110">
        <v>75472</v>
      </c>
      <c r="D568" s="113">
        <f t="shared" si="26"/>
        <v>80000.320000000007</v>
      </c>
      <c r="E568" s="110">
        <f t="shared" si="27"/>
        <v>70943.679999999993</v>
      </c>
      <c r="F568" s="102" t="str">
        <f t="shared" si="25"/>
        <v>Duplicate</v>
      </c>
    </row>
    <row r="569" spans="1:6" x14ac:dyDescent="0.25">
      <c r="A569" s="108" t="s">
        <v>727</v>
      </c>
      <c r="B569" s="115" t="s">
        <v>286</v>
      </c>
      <c r="C569" s="110">
        <v>79026</v>
      </c>
      <c r="D569" s="113">
        <f t="shared" si="26"/>
        <v>83767.56</v>
      </c>
      <c r="E569" s="110">
        <f t="shared" si="27"/>
        <v>74284.44</v>
      </c>
      <c r="F569" s="102" t="str">
        <f t="shared" si="25"/>
        <v/>
      </c>
    </row>
    <row r="570" spans="1:6" x14ac:dyDescent="0.25">
      <c r="A570" s="108" t="s">
        <v>728</v>
      </c>
      <c r="B570" s="115" t="s">
        <v>286</v>
      </c>
      <c r="C570" s="110">
        <v>82568</v>
      </c>
      <c r="D570" s="113">
        <f t="shared" si="26"/>
        <v>87522.08</v>
      </c>
      <c r="E570" s="110">
        <f t="shared" si="27"/>
        <v>77613.919999999998</v>
      </c>
      <c r="F570" s="102" t="str">
        <f t="shared" si="25"/>
        <v/>
      </c>
    </row>
    <row r="571" spans="1:6" x14ac:dyDescent="0.25">
      <c r="A571" s="108" t="s">
        <v>729</v>
      </c>
      <c r="B571" s="115" t="s">
        <v>286</v>
      </c>
      <c r="C571" s="110">
        <v>86110</v>
      </c>
      <c r="D571" s="113">
        <f t="shared" si="26"/>
        <v>91276.6</v>
      </c>
      <c r="E571" s="110">
        <f t="shared" si="27"/>
        <v>80943.399999999994</v>
      </c>
      <c r="F571" s="102" t="str">
        <f t="shared" si="25"/>
        <v/>
      </c>
    </row>
    <row r="572" spans="1:6" x14ac:dyDescent="0.25">
      <c r="A572" s="108" t="s">
        <v>730</v>
      </c>
      <c r="B572" s="115" t="s">
        <v>286</v>
      </c>
      <c r="C572" s="110">
        <v>89666</v>
      </c>
      <c r="D572" s="113">
        <f t="shared" si="26"/>
        <v>95045.96</v>
      </c>
      <c r="E572" s="110">
        <f t="shared" si="27"/>
        <v>84286.04</v>
      </c>
      <c r="F572" s="102" t="str">
        <f t="shared" si="25"/>
        <v/>
      </c>
    </row>
    <row r="573" spans="1:6" x14ac:dyDescent="0.25">
      <c r="A573" s="108" t="s">
        <v>731</v>
      </c>
      <c r="B573" s="115" t="s">
        <v>286</v>
      </c>
      <c r="C573" s="110">
        <v>93210</v>
      </c>
      <c r="D573" s="113">
        <f t="shared" si="26"/>
        <v>98802.6</v>
      </c>
      <c r="E573" s="110">
        <f t="shared" si="27"/>
        <v>87617.4</v>
      </c>
      <c r="F573" s="102" t="str">
        <f t="shared" si="25"/>
        <v/>
      </c>
    </row>
    <row r="574" spans="1:6" x14ac:dyDescent="0.25">
      <c r="A574" s="108" t="s">
        <v>732</v>
      </c>
      <c r="B574" s="115" t="s">
        <v>286</v>
      </c>
      <c r="C574" s="110">
        <v>96759</v>
      </c>
      <c r="D574" s="113">
        <f t="shared" si="26"/>
        <v>102564.54000000001</v>
      </c>
      <c r="E574" s="110">
        <f t="shared" si="27"/>
        <v>90953.459999999992</v>
      </c>
      <c r="F574" s="102" t="str">
        <f t="shared" si="25"/>
        <v/>
      </c>
    </row>
    <row r="575" spans="1:6" x14ac:dyDescent="0.25">
      <c r="A575" s="108" t="s">
        <v>733</v>
      </c>
      <c r="B575" s="115" t="s">
        <v>286</v>
      </c>
      <c r="C575" s="110">
        <v>100308</v>
      </c>
      <c r="D575" s="113">
        <f t="shared" si="26"/>
        <v>106326.48000000001</v>
      </c>
      <c r="E575" s="110">
        <f t="shared" si="27"/>
        <v>94289.51999999999</v>
      </c>
      <c r="F575" s="102" t="str">
        <f t="shared" si="25"/>
        <v/>
      </c>
    </row>
    <row r="576" spans="1:6" x14ac:dyDescent="0.25">
      <c r="A576" s="108" t="s">
        <v>734</v>
      </c>
      <c r="B576" s="115" t="s">
        <v>286</v>
      </c>
      <c r="C576" s="110">
        <v>69587</v>
      </c>
      <c r="D576" s="113">
        <f t="shared" si="26"/>
        <v>73762.22</v>
      </c>
      <c r="E576" s="110">
        <f t="shared" si="27"/>
        <v>65411.78</v>
      </c>
      <c r="F576" s="102" t="str">
        <f t="shared" si="25"/>
        <v/>
      </c>
    </row>
    <row r="577" spans="1:6" x14ac:dyDescent="0.25">
      <c r="A577" s="108" t="s">
        <v>735</v>
      </c>
      <c r="B577" s="115" t="s">
        <v>286</v>
      </c>
      <c r="C577" s="110">
        <v>73480</v>
      </c>
      <c r="D577" s="113">
        <f t="shared" si="26"/>
        <v>77888.800000000003</v>
      </c>
      <c r="E577" s="110">
        <f t="shared" si="27"/>
        <v>69071.199999999997</v>
      </c>
      <c r="F577" s="102" t="str">
        <f t="shared" ref="F577:F640" si="28">IF(COUNTIF(C$2:C$1297, C577)&gt;1, "Duplicate", "")</f>
        <v/>
      </c>
    </row>
    <row r="578" spans="1:6" x14ac:dyDescent="0.25">
      <c r="A578" s="108" t="s">
        <v>736</v>
      </c>
      <c r="B578" s="115" t="s">
        <v>286</v>
      </c>
      <c r="C578" s="110">
        <v>77370</v>
      </c>
      <c r="D578" s="113">
        <f t="shared" ref="D578:D641" si="29">SUM(C578*1.06)</f>
        <v>82012.2</v>
      </c>
      <c r="E578" s="110">
        <f t="shared" ref="E578:E641" si="30">SUM(C578*0.94)</f>
        <v>72727.8</v>
      </c>
      <c r="F578" s="102" t="str">
        <f t="shared" si="28"/>
        <v/>
      </c>
    </row>
    <row r="579" spans="1:6" x14ac:dyDescent="0.25">
      <c r="A579" s="108" t="s">
        <v>737</v>
      </c>
      <c r="B579" s="115" t="s">
        <v>286</v>
      </c>
      <c r="C579" s="110">
        <v>81261</v>
      </c>
      <c r="D579" s="113">
        <f t="shared" si="29"/>
        <v>86136.66</v>
      </c>
      <c r="E579" s="110">
        <f t="shared" si="30"/>
        <v>76385.34</v>
      </c>
      <c r="F579" s="102" t="str">
        <f t="shared" si="28"/>
        <v/>
      </c>
    </row>
    <row r="580" spans="1:6" x14ac:dyDescent="0.25">
      <c r="A580" s="108" t="s">
        <v>738</v>
      </c>
      <c r="B580" s="115" t="s">
        <v>286</v>
      </c>
      <c r="C580" s="110">
        <v>85151</v>
      </c>
      <c r="D580" s="113">
        <f t="shared" si="29"/>
        <v>90260.06</v>
      </c>
      <c r="E580" s="110">
        <f t="shared" si="30"/>
        <v>80041.94</v>
      </c>
      <c r="F580" s="102" t="str">
        <f t="shared" si="28"/>
        <v/>
      </c>
    </row>
    <row r="581" spans="1:6" x14ac:dyDescent="0.25">
      <c r="A581" s="108" t="s">
        <v>739</v>
      </c>
      <c r="B581" s="115" t="s">
        <v>286</v>
      </c>
      <c r="C581" s="110">
        <v>89046</v>
      </c>
      <c r="D581" s="113">
        <f t="shared" si="29"/>
        <v>94388.760000000009</v>
      </c>
      <c r="E581" s="110">
        <f t="shared" si="30"/>
        <v>83703.239999999991</v>
      </c>
      <c r="F581" s="102" t="str">
        <f t="shared" si="28"/>
        <v/>
      </c>
    </row>
    <row r="582" spans="1:6" x14ac:dyDescent="0.25">
      <c r="A582" s="108" t="s">
        <v>740</v>
      </c>
      <c r="B582" s="115" t="s">
        <v>286</v>
      </c>
      <c r="C582" s="110">
        <v>92940</v>
      </c>
      <c r="D582" s="113">
        <f t="shared" si="29"/>
        <v>98516.400000000009</v>
      </c>
      <c r="E582" s="110">
        <f t="shared" si="30"/>
        <v>87363.599999999991</v>
      </c>
      <c r="F582" s="102" t="str">
        <f t="shared" si="28"/>
        <v/>
      </c>
    </row>
    <row r="583" spans="1:6" x14ac:dyDescent="0.25">
      <c r="A583" s="108" t="s">
        <v>741</v>
      </c>
      <c r="B583" s="115" t="s">
        <v>286</v>
      </c>
      <c r="C583" s="110">
        <v>96825</v>
      </c>
      <c r="D583" s="113">
        <f t="shared" si="29"/>
        <v>102634.5</v>
      </c>
      <c r="E583" s="110">
        <f t="shared" si="30"/>
        <v>91015.5</v>
      </c>
      <c r="F583" s="102" t="str">
        <f t="shared" si="28"/>
        <v/>
      </c>
    </row>
    <row r="584" spans="1:6" x14ac:dyDescent="0.25">
      <c r="A584" s="108" t="s">
        <v>742</v>
      </c>
      <c r="B584" s="115" t="s">
        <v>286</v>
      </c>
      <c r="C584" s="110">
        <v>100719</v>
      </c>
      <c r="D584" s="113">
        <f t="shared" si="29"/>
        <v>106762.14</v>
      </c>
      <c r="E584" s="110">
        <f t="shared" si="30"/>
        <v>94675.86</v>
      </c>
      <c r="F584" s="102" t="str">
        <f t="shared" si="28"/>
        <v/>
      </c>
    </row>
    <row r="585" spans="1:6" x14ac:dyDescent="0.25">
      <c r="A585" s="108" t="s">
        <v>743</v>
      </c>
      <c r="B585" s="115" t="s">
        <v>286</v>
      </c>
      <c r="C585" s="110">
        <v>104606</v>
      </c>
      <c r="D585" s="113">
        <f t="shared" si="29"/>
        <v>110882.36</v>
      </c>
      <c r="E585" s="110">
        <f t="shared" si="30"/>
        <v>98329.64</v>
      </c>
      <c r="F585" s="102" t="str">
        <f t="shared" si="28"/>
        <v/>
      </c>
    </row>
    <row r="586" spans="1:6" x14ac:dyDescent="0.25">
      <c r="A586" s="108" t="s">
        <v>744</v>
      </c>
      <c r="B586" s="115" t="s">
        <v>286</v>
      </c>
      <c r="C586" s="110">
        <v>108505</v>
      </c>
      <c r="D586" s="113">
        <f t="shared" si="29"/>
        <v>115015.3</v>
      </c>
      <c r="E586" s="110">
        <f t="shared" si="30"/>
        <v>101994.7</v>
      </c>
      <c r="F586" s="102" t="str">
        <f t="shared" si="28"/>
        <v/>
      </c>
    </row>
    <row r="587" spans="1:6" x14ac:dyDescent="0.25">
      <c r="A587" s="108" t="s">
        <v>745</v>
      </c>
      <c r="B587" s="115" t="s">
        <v>286</v>
      </c>
      <c r="C587" s="110">
        <v>75272</v>
      </c>
      <c r="D587" s="113">
        <f t="shared" si="29"/>
        <v>79788.320000000007</v>
      </c>
      <c r="E587" s="110">
        <f t="shared" si="30"/>
        <v>70755.679999999993</v>
      </c>
      <c r="F587" s="102" t="str">
        <f t="shared" si="28"/>
        <v/>
      </c>
    </row>
    <row r="588" spans="1:6" x14ac:dyDescent="0.25">
      <c r="A588" s="108" t="s">
        <v>746</v>
      </c>
      <c r="B588" s="115" t="s">
        <v>286</v>
      </c>
      <c r="C588" s="110">
        <v>78967</v>
      </c>
      <c r="D588" s="113">
        <f t="shared" si="29"/>
        <v>83705.02</v>
      </c>
      <c r="E588" s="110">
        <f t="shared" si="30"/>
        <v>74228.98</v>
      </c>
      <c r="F588" s="102" t="str">
        <f t="shared" si="28"/>
        <v/>
      </c>
    </row>
    <row r="589" spans="1:6" x14ac:dyDescent="0.25">
      <c r="A589" s="108" t="s">
        <v>747</v>
      </c>
      <c r="B589" s="115" t="s">
        <v>286</v>
      </c>
      <c r="C589" s="110">
        <v>82660</v>
      </c>
      <c r="D589" s="113">
        <f t="shared" si="29"/>
        <v>87619.6</v>
      </c>
      <c r="E589" s="110">
        <f t="shared" si="30"/>
        <v>77700.399999999994</v>
      </c>
      <c r="F589" s="102" t="str">
        <f t="shared" si="28"/>
        <v/>
      </c>
    </row>
    <row r="590" spans="1:6" x14ac:dyDescent="0.25">
      <c r="A590" s="108" t="s">
        <v>748</v>
      </c>
      <c r="B590" s="115" t="s">
        <v>286</v>
      </c>
      <c r="C590" s="110">
        <v>86343</v>
      </c>
      <c r="D590" s="113">
        <f t="shared" si="29"/>
        <v>91523.58</v>
      </c>
      <c r="E590" s="110">
        <f t="shared" si="30"/>
        <v>81162.42</v>
      </c>
      <c r="F590" s="102" t="str">
        <f t="shared" si="28"/>
        <v/>
      </c>
    </row>
    <row r="591" spans="1:6" x14ac:dyDescent="0.25">
      <c r="A591" s="108" t="s">
        <v>749</v>
      </c>
      <c r="B591" s="115" t="s">
        <v>286</v>
      </c>
      <c r="C591" s="110">
        <v>90028</v>
      </c>
      <c r="D591" s="113">
        <f t="shared" si="29"/>
        <v>95429.680000000008</v>
      </c>
      <c r="E591" s="110">
        <f t="shared" si="30"/>
        <v>84626.319999999992</v>
      </c>
      <c r="F591" s="102" t="str">
        <f t="shared" si="28"/>
        <v/>
      </c>
    </row>
    <row r="592" spans="1:6" x14ac:dyDescent="0.25">
      <c r="A592" s="108" t="s">
        <v>750</v>
      </c>
      <c r="B592" s="115" t="s">
        <v>286</v>
      </c>
      <c r="C592" s="110">
        <v>93722</v>
      </c>
      <c r="D592" s="113">
        <f t="shared" si="29"/>
        <v>99345.32</v>
      </c>
      <c r="E592" s="110">
        <f t="shared" si="30"/>
        <v>88098.68</v>
      </c>
      <c r="F592" s="102" t="str">
        <f t="shared" si="28"/>
        <v/>
      </c>
    </row>
    <row r="593" spans="1:7" x14ac:dyDescent="0.25">
      <c r="A593" s="108" t="s">
        <v>751</v>
      </c>
      <c r="B593" s="115" t="s">
        <v>286</v>
      </c>
      <c r="C593" s="110">
        <v>97409</v>
      </c>
      <c r="D593" s="113">
        <f t="shared" si="29"/>
        <v>103253.54000000001</v>
      </c>
      <c r="E593" s="110">
        <f t="shared" si="30"/>
        <v>91564.459999999992</v>
      </c>
      <c r="F593" s="102" t="str">
        <f t="shared" si="28"/>
        <v/>
      </c>
    </row>
    <row r="594" spans="1:7" x14ac:dyDescent="0.25">
      <c r="A594" s="108" t="s">
        <v>752</v>
      </c>
      <c r="B594" s="115" t="s">
        <v>286</v>
      </c>
      <c r="C594" s="110">
        <v>101096</v>
      </c>
      <c r="D594" s="113">
        <f t="shared" si="29"/>
        <v>107161.76000000001</v>
      </c>
      <c r="E594" s="110">
        <f t="shared" si="30"/>
        <v>95030.239999999991</v>
      </c>
      <c r="F594" s="102" t="str">
        <f t="shared" si="28"/>
        <v/>
      </c>
    </row>
    <row r="595" spans="1:7" x14ac:dyDescent="0.25">
      <c r="A595" s="108" t="s">
        <v>753</v>
      </c>
      <c r="B595" s="115" t="s">
        <v>286</v>
      </c>
      <c r="C595" s="110">
        <v>104783</v>
      </c>
      <c r="D595" s="113">
        <f t="shared" si="29"/>
        <v>111069.98000000001</v>
      </c>
      <c r="E595" s="110">
        <f t="shared" si="30"/>
        <v>98496.01999999999</v>
      </c>
      <c r="F595" s="102" t="str">
        <f t="shared" si="28"/>
        <v/>
      </c>
    </row>
    <row r="596" spans="1:7" x14ac:dyDescent="0.25">
      <c r="A596" s="108" t="s">
        <v>754</v>
      </c>
      <c r="B596" s="115" t="s">
        <v>286</v>
      </c>
      <c r="C596" s="110">
        <v>108477</v>
      </c>
      <c r="D596" s="113">
        <f t="shared" si="29"/>
        <v>114985.62000000001</v>
      </c>
      <c r="E596" s="110">
        <f t="shared" si="30"/>
        <v>101968.37999999999</v>
      </c>
      <c r="F596" s="102" t="str">
        <f t="shared" si="28"/>
        <v/>
      </c>
    </row>
    <row r="597" spans="1:7" x14ac:dyDescent="0.25">
      <c r="A597" s="108" t="s">
        <v>755</v>
      </c>
      <c r="B597" s="115" t="s">
        <v>286</v>
      </c>
      <c r="C597" s="110">
        <v>112167</v>
      </c>
      <c r="D597" s="113">
        <f t="shared" si="29"/>
        <v>118897.02</v>
      </c>
      <c r="E597" s="110">
        <f t="shared" si="30"/>
        <v>105436.98</v>
      </c>
      <c r="F597" s="102" t="str">
        <f t="shared" si="28"/>
        <v/>
      </c>
    </row>
    <row r="598" spans="1:7" x14ac:dyDescent="0.25">
      <c r="A598" s="108" t="s">
        <v>756</v>
      </c>
      <c r="B598" s="118">
        <v>45474</v>
      </c>
      <c r="C598" s="110">
        <v>53510</v>
      </c>
      <c r="D598" s="113">
        <f t="shared" si="29"/>
        <v>56720.600000000006</v>
      </c>
      <c r="E598" s="110">
        <f t="shared" si="30"/>
        <v>50299.399999999994</v>
      </c>
      <c r="F598" s="102" t="str">
        <f t="shared" si="28"/>
        <v/>
      </c>
      <c r="G598" s="13" t="s">
        <v>757</v>
      </c>
    </row>
    <row r="599" spans="1:7" x14ac:dyDescent="0.25">
      <c r="A599" s="108" t="s">
        <v>758</v>
      </c>
      <c r="B599" s="118">
        <v>45474</v>
      </c>
      <c r="C599" s="110">
        <v>55877</v>
      </c>
      <c r="D599" s="113">
        <f t="shared" si="29"/>
        <v>59229.62</v>
      </c>
      <c r="E599" s="110">
        <f t="shared" si="30"/>
        <v>52524.38</v>
      </c>
      <c r="F599" s="102" t="str">
        <f t="shared" si="28"/>
        <v/>
      </c>
    </row>
    <row r="600" spans="1:7" x14ac:dyDescent="0.25">
      <c r="A600" s="108" t="s">
        <v>759</v>
      </c>
      <c r="B600" s="118">
        <v>45474</v>
      </c>
      <c r="C600" s="110">
        <v>58258</v>
      </c>
      <c r="D600" s="113">
        <f t="shared" si="29"/>
        <v>61753.48</v>
      </c>
      <c r="E600" s="110">
        <f t="shared" si="30"/>
        <v>54762.52</v>
      </c>
      <c r="F600" s="102" t="str">
        <f t="shared" si="28"/>
        <v/>
      </c>
    </row>
    <row r="601" spans="1:7" x14ac:dyDescent="0.25">
      <c r="A601" s="108" t="s">
        <v>760</v>
      </c>
      <c r="B601" s="118">
        <v>45474</v>
      </c>
      <c r="C601" s="110">
        <v>60649</v>
      </c>
      <c r="D601" s="113">
        <f t="shared" si="29"/>
        <v>64287.94</v>
      </c>
      <c r="E601" s="110">
        <f t="shared" si="30"/>
        <v>57010.06</v>
      </c>
      <c r="F601" s="102" t="str">
        <f t="shared" si="28"/>
        <v/>
      </c>
    </row>
    <row r="602" spans="1:7" x14ac:dyDescent="0.25">
      <c r="A602" s="108" t="s">
        <v>761</v>
      </c>
      <c r="B602" s="118">
        <v>45474</v>
      </c>
      <c r="C602" s="110">
        <v>63022</v>
      </c>
      <c r="D602" s="113">
        <f t="shared" si="29"/>
        <v>66803.320000000007</v>
      </c>
      <c r="E602" s="110">
        <f t="shared" si="30"/>
        <v>59240.679999999993</v>
      </c>
      <c r="F602" s="102" t="str">
        <f t="shared" si="28"/>
        <v/>
      </c>
    </row>
    <row r="603" spans="1:7" x14ac:dyDescent="0.25">
      <c r="A603" s="108" t="s">
        <v>762</v>
      </c>
      <c r="B603" s="118">
        <v>45474</v>
      </c>
      <c r="C603" s="110">
        <v>65403</v>
      </c>
      <c r="D603" s="113">
        <f t="shared" si="29"/>
        <v>69327.180000000008</v>
      </c>
      <c r="E603" s="110">
        <f t="shared" si="30"/>
        <v>61478.82</v>
      </c>
      <c r="F603" s="102" t="str">
        <f t="shared" si="28"/>
        <v/>
      </c>
    </row>
    <row r="604" spans="1:7" x14ac:dyDescent="0.25">
      <c r="A604" s="108" t="s">
        <v>763</v>
      </c>
      <c r="B604" s="118">
        <v>45474</v>
      </c>
      <c r="C604" s="110">
        <v>67785</v>
      </c>
      <c r="D604" s="113">
        <f t="shared" si="29"/>
        <v>71852.100000000006</v>
      </c>
      <c r="E604" s="110">
        <f t="shared" si="30"/>
        <v>63717.899999999994</v>
      </c>
      <c r="F604" s="102" t="str">
        <f t="shared" si="28"/>
        <v/>
      </c>
    </row>
    <row r="605" spans="1:7" x14ac:dyDescent="0.25">
      <c r="A605" s="108" t="s">
        <v>764</v>
      </c>
      <c r="B605" s="118">
        <v>45474</v>
      </c>
      <c r="C605" s="110">
        <v>70173</v>
      </c>
      <c r="D605" s="113">
        <f t="shared" si="29"/>
        <v>74383.38</v>
      </c>
      <c r="E605" s="110">
        <f t="shared" si="30"/>
        <v>65962.62</v>
      </c>
      <c r="F605" s="102" t="str">
        <f t="shared" si="28"/>
        <v/>
      </c>
    </row>
    <row r="606" spans="1:7" x14ac:dyDescent="0.25">
      <c r="A606" s="108" t="s">
        <v>765</v>
      </c>
      <c r="B606" s="118">
        <v>45474</v>
      </c>
      <c r="C606" s="110">
        <v>72539</v>
      </c>
      <c r="D606" s="113">
        <f t="shared" si="29"/>
        <v>76891.340000000011</v>
      </c>
      <c r="E606" s="110">
        <f t="shared" si="30"/>
        <v>68186.659999999989</v>
      </c>
      <c r="F606" s="102" t="str">
        <f t="shared" si="28"/>
        <v/>
      </c>
    </row>
    <row r="607" spans="1:7" x14ac:dyDescent="0.25">
      <c r="A607" s="108" t="s">
        <v>766</v>
      </c>
      <c r="B607" s="118">
        <v>45474</v>
      </c>
      <c r="C607" s="110">
        <v>74925</v>
      </c>
      <c r="D607" s="113">
        <f t="shared" si="29"/>
        <v>79420.5</v>
      </c>
      <c r="E607" s="110">
        <f t="shared" si="30"/>
        <v>70429.5</v>
      </c>
      <c r="F607" s="102" t="str">
        <f t="shared" si="28"/>
        <v/>
      </c>
    </row>
    <row r="608" spans="1:7" x14ac:dyDescent="0.25">
      <c r="A608" s="108" t="s">
        <v>767</v>
      </c>
      <c r="B608" s="118">
        <v>45474</v>
      </c>
      <c r="C608" s="110">
        <v>77302</v>
      </c>
      <c r="D608" s="113">
        <f t="shared" si="29"/>
        <v>81940.12000000001</v>
      </c>
      <c r="E608" s="110">
        <f t="shared" si="30"/>
        <v>72663.87999999999</v>
      </c>
      <c r="F608" s="102" t="str">
        <f t="shared" si="28"/>
        <v/>
      </c>
    </row>
    <row r="609" spans="1:6" x14ac:dyDescent="0.25">
      <c r="A609" s="108" t="s">
        <v>768</v>
      </c>
      <c r="B609" s="118">
        <v>45474</v>
      </c>
      <c r="C609" s="110">
        <v>79697</v>
      </c>
      <c r="D609" s="113">
        <f t="shared" si="29"/>
        <v>84478.82</v>
      </c>
      <c r="E609" s="110">
        <f t="shared" si="30"/>
        <v>74915.179999999993</v>
      </c>
      <c r="F609" s="102" t="str">
        <f t="shared" si="28"/>
        <v/>
      </c>
    </row>
    <row r="610" spans="1:6" x14ac:dyDescent="0.25">
      <c r="A610" s="108" t="s">
        <v>769</v>
      </c>
      <c r="B610" s="118">
        <v>45474</v>
      </c>
      <c r="C610" s="110">
        <v>60496</v>
      </c>
      <c r="D610" s="113">
        <f t="shared" si="29"/>
        <v>64125.760000000002</v>
      </c>
      <c r="E610" s="110">
        <f t="shared" si="30"/>
        <v>56866.239999999998</v>
      </c>
      <c r="F610" s="102" t="str">
        <f t="shared" si="28"/>
        <v/>
      </c>
    </row>
    <row r="611" spans="1:6" x14ac:dyDescent="0.25">
      <c r="A611" s="108" t="s">
        <v>770</v>
      </c>
      <c r="B611" s="118">
        <v>45474</v>
      </c>
      <c r="C611" s="110">
        <v>63062</v>
      </c>
      <c r="D611" s="113">
        <f t="shared" si="29"/>
        <v>66845.72</v>
      </c>
      <c r="E611" s="110">
        <f t="shared" si="30"/>
        <v>59278.28</v>
      </c>
      <c r="F611" s="102" t="str">
        <f t="shared" si="28"/>
        <v/>
      </c>
    </row>
    <row r="612" spans="1:6" x14ac:dyDescent="0.25">
      <c r="A612" s="108" t="s">
        <v>771</v>
      </c>
      <c r="B612" s="118">
        <v>45474</v>
      </c>
      <c r="C612" s="110">
        <v>65621</v>
      </c>
      <c r="D612" s="113">
        <f t="shared" si="29"/>
        <v>69558.260000000009</v>
      </c>
      <c r="E612" s="110">
        <f t="shared" si="30"/>
        <v>61683.74</v>
      </c>
      <c r="F612" s="102" t="str">
        <f t="shared" si="28"/>
        <v/>
      </c>
    </row>
    <row r="613" spans="1:6" x14ac:dyDescent="0.25">
      <c r="A613" s="108" t="s">
        <v>772</v>
      </c>
      <c r="B613" s="118">
        <v>45474</v>
      </c>
      <c r="C613" s="110">
        <v>68192</v>
      </c>
      <c r="D613" s="113">
        <f t="shared" si="29"/>
        <v>72283.520000000004</v>
      </c>
      <c r="E613" s="110">
        <f t="shared" si="30"/>
        <v>64100.479999999996</v>
      </c>
      <c r="F613" s="102" t="str">
        <f t="shared" si="28"/>
        <v/>
      </c>
    </row>
    <row r="614" spans="1:6" x14ac:dyDescent="0.25">
      <c r="A614" s="108" t="s">
        <v>773</v>
      </c>
      <c r="B614" s="118">
        <v>45474</v>
      </c>
      <c r="C614" s="110">
        <v>70756</v>
      </c>
      <c r="D614" s="113">
        <f t="shared" si="29"/>
        <v>75001.36</v>
      </c>
      <c r="E614" s="110">
        <f t="shared" si="30"/>
        <v>66510.64</v>
      </c>
      <c r="F614" s="102" t="str">
        <f t="shared" si="28"/>
        <v/>
      </c>
    </row>
    <row r="615" spans="1:6" x14ac:dyDescent="0.25">
      <c r="A615" s="108" t="s">
        <v>774</v>
      </c>
      <c r="B615" s="118">
        <v>45474</v>
      </c>
      <c r="C615" s="110">
        <v>73315</v>
      </c>
      <c r="D615" s="113">
        <f t="shared" si="29"/>
        <v>77713.900000000009</v>
      </c>
      <c r="E615" s="110">
        <f t="shared" si="30"/>
        <v>68916.099999999991</v>
      </c>
      <c r="F615" s="102" t="str">
        <f t="shared" si="28"/>
        <v/>
      </c>
    </row>
    <row r="616" spans="1:6" x14ac:dyDescent="0.25">
      <c r="A616" s="108" t="s">
        <v>775</v>
      </c>
      <c r="B616" s="118">
        <v>45474</v>
      </c>
      <c r="C616" s="110">
        <v>75884</v>
      </c>
      <c r="D616" s="113">
        <f t="shared" si="29"/>
        <v>80437.040000000008</v>
      </c>
      <c r="E616" s="110">
        <f t="shared" si="30"/>
        <v>71330.959999999992</v>
      </c>
      <c r="F616" s="102" t="str">
        <f t="shared" si="28"/>
        <v/>
      </c>
    </row>
    <row r="617" spans="1:6" x14ac:dyDescent="0.25">
      <c r="A617" s="108" t="s">
        <v>776</v>
      </c>
      <c r="B617" s="118">
        <v>45474</v>
      </c>
      <c r="C617" s="110">
        <v>78442</v>
      </c>
      <c r="D617" s="113">
        <f t="shared" si="29"/>
        <v>83148.52</v>
      </c>
      <c r="E617" s="110">
        <f t="shared" si="30"/>
        <v>73735.48</v>
      </c>
      <c r="F617" s="102" t="str">
        <f t="shared" si="28"/>
        <v/>
      </c>
    </row>
    <row r="618" spans="1:6" x14ac:dyDescent="0.25">
      <c r="A618" s="108" t="s">
        <v>777</v>
      </c>
      <c r="B618" s="118">
        <v>45474</v>
      </c>
      <c r="C618" s="110">
        <v>81006</v>
      </c>
      <c r="D618" s="113">
        <f t="shared" si="29"/>
        <v>85866.36</v>
      </c>
      <c r="E618" s="110">
        <f t="shared" si="30"/>
        <v>76145.64</v>
      </c>
      <c r="F618" s="102" t="str">
        <f t="shared" si="28"/>
        <v/>
      </c>
    </row>
    <row r="619" spans="1:6" x14ac:dyDescent="0.25">
      <c r="A619" s="108" t="s">
        <v>778</v>
      </c>
      <c r="B619" s="118">
        <v>45474</v>
      </c>
      <c r="C619" s="110">
        <v>83573</v>
      </c>
      <c r="D619" s="113">
        <f t="shared" si="29"/>
        <v>88587.38</v>
      </c>
      <c r="E619" s="110">
        <f t="shared" si="30"/>
        <v>78558.62</v>
      </c>
      <c r="F619" s="102" t="str">
        <f t="shared" si="28"/>
        <v/>
      </c>
    </row>
    <row r="620" spans="1:6" x14ac:dyDescent="0.25">
      <c r="A620" s="108" t="s">
        <v>779</v>
      </c>
      <c r="B620" s="118">
        <v>45474</v>
      </c>
      <c r="C620" s="110">
        <v>86135</v>
      </c>
      <c r="D620" s="113">
        <f t="shared" si="29"/>
        <v>91303.1</v>
      </c>
      <c r="E620" s="110">
        <f t="shared" si="30"/>
        <v>80966.899999999994</v>
      </c>
      <c r="F620" s="102" t="str">
        <f t="shared" si="28"/>
        <v/>
      </c>
    </row>
    <row r="621" spans="1:6" x14ac:dyDescent="0.25">
      <c r="A621" s="108" t="s">
        <v>780</v>
      </c>
      <c r="B621" s="118">
        <v>45474</v>
      </c>
      <c r="C621" s="110">
        <v>88703</v>
      </c>
      <c r="D621" s="113">
        <f t="shared" si="29"/>
        <v>94025.180000000008</v>
      </c>
      <c r="E621" s="110">
        <f t="shared" si="30"/>
        <v>83380.819999999992</v>
      </c>
      <c r="F621" s="102" t="str">
        <f t="shared" si="28"/>
        <v/>
      </c>
    </row>
    <row r="622" spans="1:6" x14ac:dyDescent="0.25">
      <c r="A622" s="108" t="s">
        <v>781</v>
      </c>
      <c r="B622" s="118">
        <v>45474</v>
      </c>
      <c r="C622" s="110">
        <v>91263</v>
      </c>
      <c r="D622" s="113">
        <f t="shared" si="29"/>
        <v>96738.78</v>
      </c>
      <c r="E622" s="110">
        <f t="shared" si="30"/>
        <v>85787.22</v>
      </c>
      <c r="F622" s="102" t="str">
        <f t="shared" si="28"/>
        <v/>
      </c>
    </row>
    <row r="623" spans="1:6" x14ac:dyDescent="0.25">
      <c r="A623" s="119" t="s">
        <v>782</v>
      </c>
      <c r="B623" s="118">
        <v>45474</v>
      </c>
      <c r="C623" s="110">
        <v>63905</v>
      </c>
      <c r="D623" s="113">
        <f t="shared" si="29"/>
        <v>67739.3</v>
      </c>
      <c r="E623" s="110">
        <f t="shared" si="30"/>
        <v>60070.7</v>
      </c>
      <c r="F623" s="102" t="str">
        <f t="shared" si="28"/>
        <v/>
      </c>
    </row>
    <row r="624" spans="1:6" x14ac:dyDescent="0.25">
      <c r="A624" s="108" t="s">
        <v>783</v>
      </c>
      <c r="B624" s="118">
        <v>45474</v>
      </c>
      <c r="C624" s="110">
        <v>66466</v>
      </c>
      <c r="D624" s="113">
        <f t="shared" si="29"/>
        <v>70453.960000000006</v>
      </c>
      <c r="E624" s="110">
        <f t="shared" si="30"/>
        <v>62478.039999999994</v>
      </c>
      <c r="F624" s="102" t="str">
        <f t="shared" si="28"/>
        <v/>
      </c>
    </row>
    <row r="625" spans="1:6" x14ac:dyDescent="0.25">
      <c r="A625" s="108" t="s">
        <v>784</v>
      </c>
      <c r="B625" s="118">
        <v>45474</v>
      </c>
      <c r="C625" s="110">
        <v>69027</v>
      </c>
      <c r="D625" s="113">
        <f t="shared" si="29"/>
        <v>73168.62000000001</v>
      </c>
      <c r="E625" s="110">
        <f t="shared" si="30"/>
        <v>64885.38</v>
      </c>
      <c r="F625" s="102" t="str">
        <f t="shared" si="28"/>
        <v/>
      </c>
    </row>
    <row r="626" spans="1:6" x14ac:dyDescent="0.25">
      <c r="A626" s="108" t="s">
        <v>785</v>
      </c>
      <c r="B626" s="118">
        <v>45474</v>
      </c>
      <c r="C626" s="110">
        <v>71597</v>
      </c>
      <c r="D626" s="113">
        <f t="shared" si="29"/>
        <v>75892.820000000007</v>
      </c>
      <c r="E626" s="110">
        <f t="shared" si="30"/>
        <v>67301.179999999993</v>
      </c>
      <c r="F626" s="102" t="str">
        <f t="shared" si="28"/>
        <v/>
      </c>
    </row>
    <row r="627" spans="1:6" x14ac:dyDescent="0.25">
      <c r="A627" s="108" t="s">
        <v>786</v>
      </c>
      <c r="B627" s="118">
        <v>45474</v>
      </c>
      <c r="C627" s="110">
        <v>74156</v>
      </c>
      <c r="D627" s="113">
        <f t="shared" si="29"/>
        <v>78605.36</v>
      </c>
      <c r="E627" s="110">
        <f t="shared" si="30"/>
        <v>69706.64</v>
      </c>
      <c r="F627" s="102" t="str">
        <f t="shared" si="28"/>
        <v/>
      </c>
    </row>
    <row r="628" spans="1:6" x14ac:dyDescent="0.25">
      <c r="A628" s="108" t="s">
        <v>787</v>
      </c>
      <c r="B628" s="118">
        <v>45474</v>
      </c>
      <c r="C628" s="110">
        <v>76725</v>
      </c>
      <c r="D628" s="113">
        <f t="shared" si="29"/>
        <v>81328.5</v>
      </c>
      <c r="E628" s="110">
        <f t="shared" si="30"/>
        <v>72121.5</v>
      </c>
      <c r="F628" s="102" t="str">
        <f t="shared" si="28"/>
        <v/>
      </c>
    </row>
    <row r="629" spans="1:6" x14ac:dyDescent="0.25">
      <c r="A629" s="108" t="s">
        <v>788</v>
      </c>
      <c r="B629" s="118">
        <v>45474</v>
      </c>
      <c r="C629" s="110">
        <v>79290</v>
      </c>
      <c r="D629" s="113">
        <f t="shared" si="29"/>
        <v>84047.400000000009</v>
      </c>
      <c r="E629" s="110">
        <f t="shared" si="30"/>
        <v>74532.599999999991</v>
      </c>
      <c r="F629" s="102" t="str">
        <f t="shared" si="28"/>
        <v/>
      </c>
    </row>
    <row r="630" spans="1:6" x14ac:dyDescent="0.25">
      <c r="A630" s="108" t="s">
        <v>789</v>
      </c>
      <c r="B630" s="118">
        <v>45474</v>
      </c>
      <c r="C630" s="110">
        <v>81852</v>
      </c>
      <c r="D630" s="113">
        <f t="shared" si="29"/>
        <v>86763.12000000001</v>
      </c>
      <c r="E630" s="110">
        <f t="shared" si="30"/>
        <v>76940.87999999999</v>
      </c>
      <c r="F630" s="102" t="str">
        <f t="shared" si="28"/>
        <v/>
      </c>
    </row>
    <row r="631" spans="1:6" x14ac:dyDescent="0.25">
      <c r="A631" s="108" t="s">
        <v>790</v>
      </c>
      <c r="B631" s="118">
        <v>45474</v>
      </c>
      <c r="C631" s="110">
        <v>84420</v>
      </c>
      <c r="D631" s="113">
        <f t="shared" si="29"/>
        <v>89485.200000000012</v>
      </c>
      <c r="E631" s="110">
        <f t="shared" si="30"/>
        <v>79354.799999999988</v>
      </c>
      <c r="F631" s="102" t="str">
        <f t="shared" si="28"/>
        <v/>
      </c>
    </row>
    <row r="632" spans="1:6" x14ac:dyDescent="0.25">
      <c r="A632" s="108" t="s">
        <v>791</v>
      </c>
      <c r="B632" s="118">
        <v>45474</v>
      </c>
      <c r="C632" s="110">
        <v>86981</v>
      </c>
      <c r="D632" s="113">
        <f t="shared" si="29"/>
        <v>92199.86</v>
      </c>
      <c r="E632" s="110">
        <f t="shared" si="30"/>
        <v>81762.14</v>
      </c>
      <c r="F632" s="102" t="str">
        <f t="shared" si="28"/>
        <v/>
      </c>
    </row>
    <row r="633" spans="1:6" x14ac:dyDescent="0.25">
      <c r="A633" s="108" t="s">
        <v>792</v>
      </c>
      <c r="B633" s="118">
        <v>45474</v>
      </c>
      <c r="C633" s="110">
        <v>89543</v>
      </c>
      <c r="D633" s="113">
        <f t="shared" si="29"/>
        <v>94915.58</v>
      </c>
      <c r="E633" s="110">
        <f t="shared" si="30"/>
        <v>84170.42</v>
      </c>
      <c r="F633" s="102" t="str">
        <f t="shared" si="28"/>
        <v/>
      </c>
    </row>
    <row r="634" spans="1:6" x14ac:dyDescent="0.25">
      <c r="A634" s="108" t="s">
        <v>793</v>
      </c>
      <c r="B634" s="118">
        <v>45474</v>
      </c>
      <c r="C634" s="110">
        <v>92104</v>
      </c>
      <c r="D634" s="113">
        <f t="shared" si="29"/>
        <v>97630.24</v>
      </c>
      <c r="E634" s="110">
        <f t="shared" si="30"/>
        <v>86577.76</v>
      </c>
      <c r="F634" s="102" t="str">
        <f t="shared" si="28"/>
        <v/>
      </c>
    </row>
    <row r="635" spans="1:6" x14ac:dyDescent="0.25">
      <c r="A635" s="108" t="s">
        <v>794</v>
      </c>
      <c r="B635" s="118">
        <v>45474</v>
      </c>
      <c r="C635" s="110">
        <v>94670</v>
      </c>
      <c r="D635" s="113">
        <f t="shared" si="29"/>
        <v>100350.20000000001</v>
      </c>
      <c r="E635" s="110">
        <f t="shared" si="30"/>
        <v>88989.799999999988</v>
      </c>
      <c r="F635" s="102" t="str">
        <f t="shared" si="28"/>
        <v/>
      </c>
    </row>
    <row r="636" spans="1:6" x14ac:dyDescent="0.25">
      <c r="A636" s="108" t="s">
        <v>795</v>
      </c>
      <c r="B636" s="118">
        <v>45474</v>
      </c>
      <c r="C636" s="110">
        <v>68132</v>
      </c>
      <c r="D636" s="113">
        <f t="shared" si="29"/>
        <v>72219.92</v>
      </c>
      <c r="E636" s="110">
        <f t="shared" si="30"/>
        <v>64044.079999999994</v>
      </c>
      <c r="F636" s="102" t="str">
        <f t="shared" si="28"/>
        <v/>
      </c>
    </row>
    <row r="637" spans="1:6" x14ac:dyDescent="0.25">
      <c r="A637" s="108" t="s">
        <v>796</v>
      </c>
      <c r="B637" s="118">
        <v>45474</v>
      </c>
      <c r="C637" s="110">
        <v>70829</v>
      </c>
      <c r="D637" s="113">
        <f t="shared" si="29"/>
        <v>75078.740000000005</v>
      </c>
      <c r="E637" s="110">
        <f t="shared" si="30"/>
        <v>66579.259999999995</v>
      </c>
      <c r="F637" s="102" t="str">
        <f t="shared" si="28"/>
        <v/>
      </c>
    </row>
    <row r="638" spans="1:6" x14ac:dyDescent="0.25">
      <c r="A638" s="108" t="s">
        <v>797</v>
      </c>
      <c r="B638" s="118">
        <v>45474</v>
      </c>
      <c r="C638" s="110">
        <v>73542</v>
      </c>
      <c r="D638" s="113">
        <f t="shared" si="29"/>
        <v>77954.52</v>
      </c>
      <c r="E638" s="110">
        <f t="shared" si="30"/>
        <v>69129.48</v>
      </c>
      <c r="F638" s="102" t="str">
        <f t="shared" si="28"/>
        <v/>
      </c>
    </row>
    <row r="639" spans="1:6" x14ac:dyDescent="0.25">
      <c r="A639" s="108" t="s">
        <v>798</v>
      </c>
      <c r="B639" s="118">
        <v>45474</v>
      </c>
      <c r="C639" s="110">
        <v>76239</v>
      </c>
      <c r="D639" s="113">
        <f t="shared" si="29"/>
        <v>80813.340000000011</v>
      </c>
      <c r="E639" s="110">
        <f t="shared" si="30"/>
        <v>71664.659999999989</v>
      </c>
      <c r="F639" s="102" t="str">
        <f t="shared" si="28"/>
        <v/>
      </c>
    </row>
    <row r="640" spans="1:6" x14ac:dyDescent="0.25">
      <c r="A640" s="108" t="s">
        <v>799</v>
      </c>
      <c r="B640" s="118">
        <v>45474</v>
      </c>
      <c r="C640" s="110">
        <v>78941</v>
      </c>
      <c r="D640" s="113">
        <f t="shared" si="29"/>
        <v>83677.460000000006</v>
      </c>
      <c r="E640" s="110">
        <f t="shared" si="30"/>
        <v>74204.539999999994</v>
      </c>
      <c r="F640" s="102" t="str">
        <f t="shared" si="28"/>
        <v/>
      </c>
    </row>
    <row r="641" spans="1:7" x14ac:dyDescent="0.25">
      <c r="A641" s="108" t="s">
        <v>800</v>
      </c>
      <c r="B641" s="118">
        <v>45474</v>
      </c>
      <c r="C641" s="110">
        <v>81643</v>
      </c>
      <c r="D641" s="113">
        <f t="shared" si="29"/>
        <v>86541.58</v>
      </c>
      <c r="E641" s="110">
        <f t="shared" si="30"/>
        <v>76744.42</v>
      </c>
      <c r="F641" s="102" t="str">
        <f t="shared" ref="F641:F666" si="31">IF(COUNTIF(C$2:C$1297, C641)&gt;1, "Duplicate", "")</f>
        <v/>
      </c>
    </row>
    <row r="642" spans="1:7" x14ac:dyDescent="0.25">
      <c r="A642" s="108" t="s">
        <v>801</v>
      </c>
      <c r="B642" s="118">
        <v>45474</v>
      </c>
      <c r="C642" s="110">
        <v>84350</v>
      </c>
      <c r="D642" s="113">
        <f t="shared" ref="D642:D705" si="32">SUM(C642*1.06)</f>
        <v>89411</v>
      </c>
      <c r="E642" s="110">
        <f t="shared" ref="E642:E705" si="33">SUM(C642*0.94)</f>
        <v>79289</v>
      </c>
      <c r="F642" s="102" t="str">
        <f t="shared" si="31"/>
        <v/>
      </c>
    </row>
    <row r="643" spans="1:7" x14ac:dyDescent="0.25">
      <c r="A643" s="108" t="s">
        <v>802</v>
      </c>
      <c r="B643" s="118">
        <v>45474</v>
      </c>
      <c r="C643" s="110">
        <v>87051</v>
      </c>
      <c r="D643" s="113">
        <f t="shared" si="32"/>
        <v>92274.06</v>
      </c>
      <c r="E643" s="110">
        <f t="shared" si="33"/>
        <v>81827.94</v>
      </c>
      <c r="F643" s="102" t="str">
        <f t="shared" si="31"/>
        <v/>
      </c>
    </row>
    <row r="644" spans="1:7" x14ac:dyDescent="0.25">
      <c r="A644" s="108" t="s">
        <v>803</v>
      </c>
      <c r="B644" s="118">
        <v>45474</v>
      </c>
      <c r="C644" s="110">
        <v>89752</v>
      </c>
      <c r="D644" s="113">
        <f t="shared" si="32"/>
        <v>95137.12000000001</v>
      </c>
      <c r="E644" s="110">
        <f t="shared" si="33"/>
        <v>84366.87999999999</v>
      </c>
      <c r="F644" s="102" t="str">
        <f t="shared" si="31"/>
        <v/>
      </c>
    </row>
    <row r="645" spans="1:7" x14ac:dyDescent="0.25">
      <c r="A645" s="108" t="s">
        <v>804</v>
      </c>
      <c r="B645" s="118">
        <v>45474</v>
      </c>
      <c r="C645" s="110">
        <v>92457</v>
      </c>
      <c r="D645" s="113">
        <f t="shared" si="32"/>
        <v>98004.42</v>
      </c>
      <c r="E645" s="110">
        <f t="shared" si="33"/>
        <v>86909.58</v>
      </c>
      <c r="F645" s="102" t="str">
        <f t="shared" si="31"/>
        <v/>
      </c>
    </row>
    <row r="646" spans="1:7" x14ac:dyDescent="0.25">
      <c r="A646" s="108" t="s">
        <v>805</v>
      </c>
      <c r="B646" s="118">
        <v>45474</v>
      </c>
      <c r="C646" s="110">
        <v>95163</v>
      </c>
      <c r="D646" s="113">
        <f t="shared" si="32"/>
        <v>100872.78</v>
      </c>
      <c r="E646" s="110">
        <f t="shared" si="33"/>
        <v>89453.22</v>
      </c>
      <c r="F646" s="102" t="str">
        <f t="shared" si="31"/>
        <v/>
      </c>
    </row>
    <row r="647" spans="1:7" x14ac:dyDescent="0.25">
      <c r="A647" s="108" t="s">
        <v>806</v>
      </c>
      <c r="B647" s="118">
        <v>45474</v>
      </c>
      <c r="C647" s="110">
        <v>97866</v>
      </c>
      <c r="D647" s="113">
        <f t="shared" si="32"/>
        <v>103737.96</v>
      </c>
      <c r="E647" s="110">
        <f t="shared" si="33"/>
        <v>91994.04</v>
      </c>
      <c r="F647" s="102" t="str">
        <f t="shared" si="31"/>
        <v/>
      </c>
    </row>
    <row r="648" spans="1:7" x14ac:dyDescent="0.25">
      <c r="A648" s="108" t="s">
        <v>807</v>
      </c>
      <c r="B648" s="118">
        <v>45474</v>
      </c>
      <c r="C648" s="110">
        <v>100567</v>
      </c>
      <c r="D648" s="113">
        <f t="shared" si="32"/>
        <v>106601.02</v>
      </c>
      <c r="E648" s="110">
        <f t="shared" si="33"/>
        <v>94532.98</v>
      </c>
      <c r="F648" s="102" t="str">
        <f t="shared" si="31"/>
        <v/>
      </c>
    </row>
    <row r="649" spans="1:7" x14ac:dyDescent="0.25">
      <c r="A649" s="108" t="s">
        <v>808</v>
      </c>
      <c r="B649" s="115" t="s">
        <v>254</v>
      </c>
      <c r="C649" s="110">
        <v>67757</v>
      </c>
      <c r="D649" s="113">
        <f t="shared" si="32"/>
        <v>71822.42</v>
      </c>
      <c r="E649" s="110">
        <f t="shared" si="33"/>
        <v>63691.579999999994</v>
      </c>
      <c r="F649" s="102" t="str">
        <f t="shared" si="31"/>
        <v/>
      </c>
      <c r="G649" s="13" t="s">
        <v>809</v>
      </c>
    </row>
    <row r="650" spans="1:7" x14ac:dyDescent="0.25">
      <c r="A650" s="108" t="s">
        <v>810</v>
      </c>
      <c r="B650" s="115" t="s">
        <v>254</v>
      </c>
      <c r="C650" s="110">
        <v>74534</v>
      </c>
      <c r="D650" s="113">
        <f t="shared" si="32"/>
        <v>79006.040000000008</v>
      </c>
      <c r="E650" s="110">
        <f t="shared" si="33"/>
        <v>70061.959999999992</v>
      </c>
      <c r="F650" s="102" t="str">
        <f t="shared" si="31"/>
        <v/>
      </c>
    </row>
    <row r="651" spans="1:7" x14ac:dyDescent="0.25">
      <c r="A651" s="108" t="s">
        <v>811</v>
      </c>
      <c r="B651" s="115" t="s">
        <v>254</v>
      </c>
      <c r="C651" s="110">
        <v>81985</v>
      </c>
      <c r="D651" s="113">
        <f t="shared" si="32"/>
        <v>86904.1</v>
      </c>
      <c r="E651" s="110">
        <f t="shared" si="33"/>
        <v>77065.899999999994</v>
      </c>
      <c r="F651" s="102" t="str">
        <f t="shared" si="31"/>
        <v/>
      </c>
    </row>
    <row r="652" spans="1:7" x14ac:dyDescent="0.25">
      <c r="A652" s="108" t="s">
        <v>812</v>
      </c>
      <c r="B652" s="115" t="s">
        <v>254</v>
      </c>
      <c r="C652" s="110">
        <v>90184</v>
      </c>
      <c r="D652" s="113">
        <f t="shared" si="32"/>
        <v>95595.040000000008</v>
      </c>
      <c r="E652" s="110">
        <f t="shared" si="33"/>
        <v>84772.959999999992</v>
      </c>
      <c r="F652" s="102" t="str">
        <f t="shared" si="31"/>
        <v/>
      </c>
    </row>
    <row r="653" spans="1:7" x14ac:dyDescent="0.25">
      <c r="A653" s="108" t="s">
        <v>813</v>
      </c>
      <c r="B653" s="115" t="s">
        <v>254</v>
      </c>
      <c r="C653" s="110">
        <v>99200</v>
      </c>
      <c r="D653" s="113">
        <f t="shared" si="32"/>
        <v>105152</v>
      </c>
      <c r="E653" s="110">
        <f t="shared" si="33"/>
        <v>93248</v>
      </c>
      <c r="F653" s="102" t="str">
        <f t="shared" si="31"/>
        <v/>
      </c>
    </row>
    <row r="654" spans="1:7" x14ac:dyDescent="0.25">
      <c r="A654" s="108" t="s">
        <v>814</v>
      </c>
      <c r="B654" s="115" t="s">
        <v>254</v>
      </c>
      <c r="C654" s="110">
        <v>109119</v>
      </c>
      <c r="D654" s="113">
        <f t="shared" si="32"/>
        <v>115666.14</v>
      </c>
      <c r="E654" s="110">
        <f t="shared" si="33"/>
        <v>102571.86</v>
      </c>
      <c r="F654" s="102" t="str">
        <f t="shared" si="31"/>
        <v/>
      </c>
    </row>
    <row r="655" spans="1:7" x14ac:dyDescent="0.25">
      <c r="A655" s="108" t="s">
        <v>815</v>
      </c>
      <c r="B655" s="115" t="s">
        <v>254</v>
      </c>
      <c r="C655" s="110">
        <v>120034</v>
      </c>
      <c r="D655" s="113">
        <f t="shared" si="32"/>
        <v>127236.04000000001</v>
      </c>
      <c r="E655" s="110">
        <f t="shared" si="33"/>
        <v>112831.95999999999</v>
      </c>
      <c r="F655" s="102" t="str">
        <f t="shared" si="31"/>
        <v/>
      </c>
    </row>
    <row r="656" spans="1:7" x14ac:dyDescent="0.25">
      <c r="A656" s="108" t="s">
        <v>816</v>
      </c>
      <c r="B656" s="115" t="s">
        <v>254</v>
      </c>
      <c r="C656" s="110">
        <v>132037</v>
      </c>
      <c r="D656" s="113">
        <f t="shared" si="32"/>
        <v>139959.22</v>
      </c>
      <c r="E656" s="110">
        <f t="shared" si="33"/>
        <v>124114.78</v>
      </c>
      <c r="F656" s="102" t="str">
        <f t="shared" si="31"/>
        <v/>
      </c>
    </row>
    <row r="657" spans="1:7" x14ac:dyDescent="0.25">
      <c r="A657" s="108" t="s">
        <v>817</v>
      </c>
      <c r="B657" s="115" t="s">
        <v>254</v>
      </c>
      <c r="C657" s="110">
        <v>51878</v>
      </c>
      <c r="D657" s="113">
        <f t="shared" si="32"/>
        <v>54990.68</v>
      </c>
      <c r="E657" s="110">
        <f t="shared" si="33"/>
        <v>48765.32</v>
      </c>
      <c r="F657" s="102" t="str">
        <f t="shared" si="31"/>
        <v/>
      </c>
    </row>
    <row r="658" spans="1:7" x14ac:dyDescent="0.25">
      <c r="A658" s="108" t="s">
        <v>818</v>
      </c>
      <c r="B658" s="115" t="s">
        <v>819</v>
      </c>
      <c r="C658" s="110">
        <v>62958</v>
      </c>
      <c r="D658" s="113">
        <f t="shared" si="32"/>
        <v>66735.48000000001</v>
      </c>
      <c r="E658" s="110">
        <f t="shared" si="33"/>
        <v>59180.52</v>
      </c>
      <c r="F658" s="102" t="str">
        <f t="shared" si="31"/>
        <v/>
      </c>
      <c r="G658" s="13" t="s">
        <v>820</v>
      </c>
    </row>
    <row r="659" spans="1:7" x14ac:dyDescent="0.25">
      <c r="A659" s="108" t="s">
        <v>821</v>
      </c>
      <c r="B659" s="115" t="s">
        <v>819</v>
      </c>
      <c r="C659" s="110">
        <v>75900</v>
      </c>
      <c r="D659" s="113">
        <f t="shared" si="32"/>
        <v>80454</v>
      </c>
      <c r="E659" s="110">
        <f t="shared" si="33"/>
        <v>71346</v>
      </c>
      <c r="F659" s="102" t="str">
        <f t="shared" si="31"/>
        <v/>
      </c>
    </row>
    <row r="660" spans="1:7" x14ac:dyDescent="0.25">
      <c r="A660" s="108" t="s">
        <v>822</v>
      </c>
      <c r="B660" s="115" t="s">
        <v>819</v>
      </c>
      <c r="C660" s="110">
        <v>84276</v>
      </c>
      <c r="D660" s="113">
        <f t="shared" si="32"/>
        <v>89332.56</v>
      </c>
      <c r="E660" s="110">
        <f t="shared" si="33"/>
        <v>79219.44</v>
      </c>
      <c r="F660" s="102" t="str">
        <f t="shared" si="31"/>
        <v/>
      </c>
    </row>
    <row r="661" spans="1:7" x14ac:dyDescent="0.25">
      <c r="A661" s="108" t="s">
        <v>823</v>
      </c>
      <c r="B661" s="115" t="s">
        <v>819</v>
      </c>
      <c r="C661" s="110">
        <v>90190</v>
      </c>
      <c r="D661" s="113">
        <f t="shared" si="32"/>
        <v>95601.400000000009</v>
      </c>
      <c r="E661" s="110">
        <f t="shared" si="33"/>
        <v>84778.599999999991</v>
      </c>
      <c r="F661" s="102" t="str">
        <f t="shared" si="31"/>
        <v/>
      </c>
    </row>
    <row r="662" spans="1:7" x14ac:dyDescent="0.25">
      <c r="A662" s="108" t="s">
        <v>824</v>
      </c>
      <c r="B662" s="115" t="s">
        <v>819</v>
      </c>
      <c r="C662" s="110">
        <v>100029</v>
      </c>
      <c r="D662" s="113">
        <f t="shared" si="32"/>
        <v>106030.74</v>
      </c>
      <c r="E662" s="110">
        <f t="shared" si="33"/>
        <v>94027.26</v>
      </c>
      <c r="F662" s="102" t="str">
        <f t="shared" si="31"/>
        <v/>
      </c>
    </row>
    <row r="663" spans="1:7" x14ac:dyDescent="0.25">
      <c r="A663" s="108" t="s">
        <v>825</v>
      </c>
      <c r="B663" s="115" t="s">
        <v>819</v>
      </c>
      <c r="C663" s="110">
        <v>110468</v>
      </c>
      <c r="D663" s="113">
        <f t="shared" si="32"/>
        <v>117096.08</v>
      </c>
      <c r="E663" s="110">
        <f t="shared" si="33"/>
        <v>103839.92</v>
      </c>
      <c r="F663" s="102" t="str">
        <f t="shared" si="31"/>
        <v/>
      </c>
    </row>
    <row r="664" spans="1:7" x14ac:dyDescent="0.25">
      <c r="A664" s="108" t="s">
        <v>826</v>
      </c>
      <c r="B664" s="115" t="s">
        <v>819</v>
      </c>
      <c r="C664" s="110">
        <v>120446</v>
      </c>
      <c r="D664" s="113">
        <f t="shared" si="32"/>
        <v>127672.76000000001</v>
      </c>
      <c r="E664" s="110">
        <f t="shared" si="33"/>
        <v>113219.23999999999</v>
      </c>
      <c r="F664" s="102" t="str">
        <f t="shared" si="31"/>
        <v/>
      </c>
    </row>
    <row r="665" spans="1:7" x14ac:dyDescent="0.25">
      <c r="A665" s="108" t="s">
        <v>827</v>
      </c>
      <c r="B665" s="115" t="s">
        <v>819</v>
      </c>
      <c r="C665" s="110">
        <v>129353</v>
      </c>
      <c r="D665" s="113">
        <f t="shared" si="32"/>
        <v>137114.18</v>
      </c>
      <c r="E665" s="110">
        <f t="shared" si="33"/>
        <v>121591.81999999999</v>
      </c>
      <c r="F665" s="102" t="str">
        <f t="shared" si="31"/>
        <v/>
      </c>
    </row>
    <row r="666" spans="1:7" x14ac:dyDescent="0.25">
      <c r="A666" s="108" t="s">
        <v>828</v>
      </c>
      <c r="B666" s="115" t="s">
        <v>819</v>
      </c>
      <c r="C666" s="110">
        <v>139038</v>
      </c>
      <c r="D666" s="113">
        <f t="shared" si="32"/>
        <v>147380.28</v>
      </c>
      <c r="E666" s="110">
        <f t="shared" si="33"/>
        <v>130695.71999999999</v>
      </c>
      <c r="F666" s="102" t="str">
        <f t="shared" si="31"/>
        <v/>
      </c>
    </row>
    <row r="667" spans="1:7" x14ac:dyDescent="0.25">
      <c r="A667" s="108" t="s">
        <v>829</v>
      </c>
      <c r="B667" s="118">
        <v>46013</v>
      </c>
      <c r="C667" s="111">
        <v>75195</v>
      </c>
      <c r="D667" s="113">
        <f t="shared" si="32"/>
        <v>79706.7</v>
      </c>
      <c r="E667" s="110">
        <f t="shared" si="33"/>
        <v>70683.3</v>
      </c>
      <c r="F667" s="102" t="str">
        <f>IF( COUNTIF(C$2:C$1297,#REF!)&gt;1, "Duplicate", "")</f>
        <v/>
      </c>
      <c r="G667" s="4" t="s">
        <v>830</v>
      </c>
    </row>
    <row r="668" spans="1:7" x14ac:dyDescent="0.25">
      <c r="A668" s="108" t="s">
        <v>831</v>
      </c>
      <c r="B668" s="118">
        <v>46013</v>
      </c>
      <c r="C668" s="111">
        <v>93676</v>
      </c>
      <c r="D668" s="113">
        <f t="shared" si="32"/>
        <v>99296.560000000012</v>
      </c>
      <c r="E668" s="110">
        <f t="shared" si="33"/>
        <v>88055.439999999988</v>
      </c>
      <c r="F668" s="102" t="str">
        <f>IF( COUNTIF(C$2:C$1297,#REF!)&gt;1, "Duplicate", "")</f>
        <v/>
      </c>
    </row>
    <row r="669" spans="1:7" x14ac:dyDescent="0.25">
      <c r="A669" s="108" t="s">
        <v>832</v>
      </c>
      <c r="B669" s="118">
        <v>46013</v>
      </c>
      <c r="C669" s="111">
        <v>122337</v>
      </c>
      <c r="D669" s="113">
        <f t="shared" si="32"/>
        <v>129677.22</v>
      </c>
      <c r="E669" s="110">
        <f t="shared" si="33"/>
        <v>114996.78</v>
      </c>
      <c r="F669" s="102" t="str">
        <f>IF( COUNTIF(C$2:C$1297,#REF!)&gt;1, "Duplicate", "")</f>
        <v/>
      </c>
    </row>
    <row r="670" spans="1:7" x14ac:dyDescent="0.25">
      <c r="A670" s="108" t="s">
        <v>833</v>
      </c>
      <c r="B670" s="118">
        <v>46013</v>
      </c>
      <c r="C670" s="111">
        <v>137411</v>
      </c>
      <c r="D670" s="113">
        <f t="shared" si="32"/>
        <v>145655.66</v>
      </c>
      <c r="E670" s="110">
        <f t="shared" si="33"/>
        <v>129166.34</v>
      </c>
      <c r="F670" s="102" t="str">
        <f>IF( COUNTIF(C$2:C$1297,#REF!)&gt;1, "Duplicate", "")</f>
        <v/>
      </c>
    </row>
    <row r="671" spans="1:7" x14ac:dyDescent="0.25">
      <c r="A671" s="108" t="s">
        <v>834</v>
      </c>
      <c r="B671" s="118">
        <v>46013</v>
      </c>
      <c r="C671" s="111">
        <v>157770</v>
      </c>
      <c r="D671" s="113">
        <f t="shared" si="32"/>
        <v>167236.20000000001</v>
      </c>
      <c r="E671" s="110">
        <f t="shared" si="33"/>
        <v>148303.79999999999</v>
      </c>
      <c r="F671" s="102" t="str">
        <f>IF( COUNTIF(C$2:C$1297,#REF!)&gt;1, "Duplicate", "")</f>
        <v/>
      </c>
    </row>
    <row r="672" spans="1:7" x14ac:dyDescent="0.25">
      <c r="A672" s="108" t="s">
        <v>835</v>
      </c>
      <c r="B672" s="118">
        <v>46013</v>
      </c>
      <c r="C672" s="111">
        <v>174775</v>
      </c>
      <c r="D672" s="113">
        <f t="shared" si="32"/>
        <v>185261.5</v>
      </c>
      <c r="E672" s="110">
        <f t="shared" si="33"/>
        <v>164288.5</v>
      </c>
      <c r="F672" s="102" t="str">
        <f>IF( COUNTIF(C$2:C$1297,#REF!)&gt;1, "Duplicate", "")</f>
        <v/>
      </c>
    </row>
    <row r="673" spans="1:7" x14ac:dyDescent="0.25">
      <c r="A673" s="108" t="s">
        <v>836</v>
      </c>
      <c r="B673" s="109" t="s">
        <v>837</v>
      </c>
      <c r="C673" s="110">
        <v>92150</v>
      </c>
      <c r="D673" s="113">
        <f t="shared" si="32"/>
        <v>97679</v>
      </c>
      <c r="E673" s="110">
        <f t="shared" si="33"/>
        <v>86621</v>
      </c>
      <c r="F673" s="102" t="str">
        <f t="shared" ref="F673:F736" si="34">IF(COUNTIF(C$2:C$1297, C673)&gt;1, "Duplicate", "")</f>
        <v/>
      </c>
      <c r="G673" s="13" t="s">
        <v>838</v>
      </c>
    </row>
    <row r="674" spans="1:7" x14ac:dyDescent="0.25">
      <c r="A674" s="108" t="s">
        <v>839</v>
      </c>
      <c r="B674" s="109" t="s">
        <v>837</v>
      </c>
      <c r="C674" s="110">
        <v>121962</v>
      </c>
      <c r="D674" s="113">
        <f t="shared" si="32"/>
        <v>129279.72</v>
      </c>
      <c r="E674" s="110">
        <f t="shared" si="33"/>
        <v>114644.28</v>
      </c>
      <c r="F674" s="102" t="str">
        <f t="shared" si="34"/>
        <v/>
      </c>
    </row>
    <row r="675" spans="1:7" x14ac:dyDescent="0.25">
      <c r="A675" s="108" t="s">
        <v>840</v>
      </c>
      <c r="B675" s="109" t="s">
        <v>837</v>
      </c>
      <c r="C675" s="110">
        <v>134115</v>
      </c>
      <c r="D675" s="113">
        <f t="shared" si="32"/>
        <v>142161.9</v>
      </c>
      <c r="E675" s="110">
        <f t="shared" si="33"/>
        <v>126068.09999999999</v>
      </c>
      <c r="F675" s="102" t="str">
        <f t="shared" si="34"/>
        <v/>
      </c>
    </row>
    <row r="676" spans="1:7" x14ac:dyDescent="0.25">
      <c r="A676" s="108" t="s">
        <v>841</v>
      </c>
      <c r="B676" s="109" t="s">
        <v>837</v>
      </c>
      <c r="C676" s="110">
        <v>149723</v>
      </c>
      <c r="D676" s="113">
        <f t="shared" si="32"/>
        <v>158706.38</v>
      </c>
      <c r="E676" s="110">
        <f t="shared" si="33"/>
        <v>140739.62</v>
      </c>
      <c r="F676" s="102" t="str">
        <f t="shared" si="34"/>
        <v/>
      </c>
    </row>
    <row r="677" spans="1:7" x14ac:dyDescent="0.25">
      <c r="A677" s="108" t="s">
        <v>842</v>
      </c>
      <c r="B677" s="109" t="s">
        <v>837</v>
      </c>
      <c r="C677" s="110">
        <v>165880</v>
      </c>
      <c r="D677" s="113">
        <f t="shared" si="32"/>
        <v>175832.80000000002</v>
      </c>
      <c r="E677" s="110">
        <f t="shared" si="33"/>
        <v>155927.19999999998</v>
      </c>
      <c r="F677" s="102" t="str">
        <f t="shared" si="34"/>
        <v/>
      </c>
    </row>
    <row r="678" spans="1:7" x14ac:dyDescent="0.25">
      <c r="A678" s="108" t="s">
        <v>843</v>
      </c>
      <c r="B678" s="109" t="s">
        <v>837</v>
      </c>
      <c r="C678" s="110">
        <v>182954</v>
      </c>
      <c r="D678" s="113">
        <f t="shared" si="32"/>
        <v>193931.24000000002</v>
      </c>
      <c r="E678" s="110">
        <f t="shared" si="33"/>
        <v>171976.75999999998</v>
      </c>
      <c r="F678" s="102" t="str">
        <f t="shared" si="34"/>
        <v/>
      </c>
      <c r="G678" s="13"/>
    </row>
    <row r="679" spans="1:7" x14ac:dyDescent="0.25">
      <c r="A679" s="108" t="s">
        <v>844</v>
      </c>
      <c r="B679" s="109" t="s">
        <v>286</v>
      </c>
      <c r="C679" s="110">
        <v>56606</v>
      </c>
      <c r="D679" s="113">
        <f t="shared" si="32"/>
        <v>60002.36</v>
      </c>
      <c r="E679" s="110">
        <f t="shared" si="33"/>
        <v>53209.64</v>
      </c>
      <c r="F679" s="102" t="str">
        <f t="shared" si="34"/>
        <v>Duplicate</v>
      </c>
      <c r="G679" s="13" t="s">
        <v>845</v>
      </c>
    </row>
    <row r="680" spans="1:7" x14ac:dyDescent="0.25">
      <c r="A680" s="108" t="s">
        <v>846</v>
      </c>
      <c r="B680" s="109" t="s">
        <v>286</v>
      </c>
      <c r="C680" s="110">
        <v>56606</v>
      </c>
      <c r="D680" s="113">
        <f t="shared" si="32"/>
        <v>60002.36</v>
      </c>
      <c r="E680" s="110">
        <f t="shared" si="33"/>
        <v>53209.64</v>
      </c>
      <c r="F680" s="102" t="str">
        <f t="shared" si="34"/>
        <v>Duplicate</v>
      </c>
      <c r="G680" s="13"/>
    </row>
    <row r="681" spans="1:7" x14ac:dyDescent="0.25">
      <c r="A681" s="108" t="s">
        <v>847</v>
      </c>
      <c r="B681" s="109" t="s">
        <v>286</v>
      </c>
      <c r="C681" s="110">
        <v>56606</v>
      </c>
      <c r="D681" s="113">
        <f t="shared" si="32"/>
        <v>60002.36</v>
      </c>
      <c r="E681" s="110">
        <f t="shared" si="33"/>
        <v>53209.64</v>
      </c>
      <c r="F681" s="102" t="str">
        <f t="shared" si="34"/>
        <v>Duplicate</v>
      </c>
      <c r="G681" s="13"/>
    </row>
    <row r="682" spans="1:7" x14ac:dyDescent="0.25">
      <c r="A682" s="108" t="s">
        <v>848</v>
      </c>
      <c r="B682" s="109" t="s">
        <v>286</v>
      </c>
      <c r="C682" s="110">
        <v>56606</v>
      </c>
      <c r="D682" s="113">
        <f t="shared" si="32"/>
        <v>60002.36</v>
      </c>
      <c r="E682" s="110">
        <f t="shared" si="33"/>
        <v>53209.64</v>
      </c>
      <c r="F682" s="102" t="str">
        <f t="shared" si="34"/>
        <v>Duplicate</v>
      </c>
      <c r="G682" s="13"/>
    </row>
    <row r="683" spans="1:7" x14ac:dyDescent="0.25">
      <c r="A683" s="108" t="s">
        <v>849</v>
      </c>
      <c r="B683" s="109" t="s">
        <v>286</v>
      </c>
      <c r="C683" s="110">
        <v>56606</v>
      </c>
      <c r="D683" s="113">
        <f t="shared" si="32"/>
        <v>60002.36</v>
      </c>
      <c r="E683" s="110">
        <f t="shared" si="33"/>
        <v>53209.64</v>
      </c>
      <c r="F683" s="102" t="str">
        <f t="shared" si="34"/>
        <v>Duplicate</v>
      </c>
      <c r="G683" s="13"/>
    </row>
    <row r="684" spans="1:7" x14ac:dyDescent="0.25">
      <c r="A684" s="108" t="s">
        <v>850</v>
      </c>
      <c r="B684" s="109" t="s">
        <v>286</v>
      </c>
      <c r="C684" s="110">
        <v>56606</v>
      </c>
      <c r="D684" s="113">
        <f t="shared" si="32"/>
        <v>60002.36</v>
      </c>
      <c r="E684" s="110">
        <f t="shared" si="33"/>
        <v>53209.64</v>
      </c>
      <c r="F684" s="102" t="str">
        <f t="shared" si="34"/>
        <v>Duplicate</v>
      </c>
      <c r="G684" s="13"/>
    </row>
    <row r="685" spans="1:7" x14ac:dyDescent="0.25">
      <c r="A685" s="108" t="s">
        <v>851</v>
      </c>
      <c r="B685" s="109" t="s">
        <v>286</v>
      </c>
      <c r="C685" s="110">
        <v>56606</v>
      </c>
      <c r="D685" s="113">
        <f t="shared" si="32"/>
        <v>60002.36</v>
      </c>
      <c r="E685" s="110">
        <f t="shared" si="33"/>
        <v>53209.64</v>
      </c>
      <c r="F685" s="102" t="str">
        <f t="shared" si="34"/>
        <v>Duplicate</v>
      </c>
      <c r="G685" s="13"/>
    </row>
    <row r="686" spans="1:7" x14ac:dyDescent="0.25">
      <c r="A686" s="108" t="s">
        <v>852</v>
      </c>
      <c r="B686" s="109" t="s">
        <v>286</v>
      </c>
      <c r="C686" s="110">
        <v>82256</v>
      </c>
      <c r="D686" s="113">
        <f t="shared" si="32"/>
        <v>87191.360000000001</v>
      </c>
      <c r="E686" s="110">
        <f t="shared" si="33"/>
        <v>77320.639999999999</v>
      </c>
      <c r="F686" s="102" t="str">
        <f t="shared" si="34"/>
        <v/>
      </c>
      <c r="G686" s="13"/>
    </row>
    <row r="687" spans="1:7" x14ac:dyDescent="0.25">
      <c r="A687" s="108" t="s">
        <v>853</v>
      </c>
      <c r="B687" s="109" t="s">
        <v>286</v>
      </c>
      <c r="C687" s="110">
        <v>63767</v>
      </c>
      <c r="D687" s="113">
        <f t="shared" si="32"/>
        <v>67593.02</v>
      </c>
      <c r="E687" s="110">
        <f t="shared" si="33"/>
        <v>59940.979999999996</v>
      </c>
      <c r="F687" s="102" t="str">
        <f t="shared" si="34"/>
        <v/>
      </c>
      <c r="G687" s="13"/>
    </row>
    <row r="688" spans="1:7" x14ac:dyDescent="0.25">
      <c r="A688" s="108" t="s">
        <v>854</v>
      </c>
      <c r="B688" s="109" t="s">
        <v>286</v>
      </c>
      <c r="C688" s="110">
        <v>102314</v>
      </c>
      <c r="D688" s="113">
        <f t="shared" si="32"/>
        <v>108452.84000000001</v>
      </c>
      <c r="E688" s="110">
        <f t="shared" si="33"/>
        <v>96175.159999999989</v>
      </c>
      <c r="F688" s="102" t="str">
        <f t="shared" si="34"/>
        <v/>
      </c>
      <c r="G688" s="13"/>
    </row>
    <row r="689" spans="1:7" x14ac:dyDescent="0.25">
      <c r="A689" s="108" t="s">
        <v>856</v>
      </c>
      <c r="B689" s="109" t="s">
        <v>857</v>
      </c>
      <c r="C689" s="110">
        <v>83437</v>
      </c>
      <c r="D689" s="113">
        <f t="shared" si="32"/>
        <v>88443.22</v>
      </c>
      <c r="E689" s="110">
        <f t="shared" si="33"/>
        <v>78430.78</v>
      </c>
      <c r="F689" s="102" t="str">
        <f t="shared" si="34"/>
        <v/>
      </c>
      <c r="G689" s="13" t="s">
        <v>858</v>
      </c>
    </row>
    <row r="690" spans="1:7" x14ac:dyDescent="0.25">
      <c r="A690" s="108" t="s">
        <v>859</v>
      </c>
      <c r="B690" s="109" t="s">
        <v>857</v>
      </c>
      <c r="C690" s="110">
        <v>89462</v>
      </c>
      <c r="D690" s="113">
        <f t="shared" si="32"/>
        <v>94829.72</v>
      </c>
      <c r="E690" s="110">
        <f t="shared" si="33"/>
        <v>84094.28</v>
      </c>
      <c r="F690" s="102" t="str">
        <f t="shared" si="34"/>
        <v/>
      </c>
      <c r="G690" s="13"/>
    </row>
    <row r="691" spans="1:7" x14ac:dyDescent="0.25">
      <c r="A691" s="108" t="s">
        <v>860</v>
      </c>
      <c r="B691" s="109" t="s">
        <v>857</v>
      </c>
      <c r="C691" s="110">
        <v>103079</v>
      </c>
      <c r="D691" s="113">
        <f t="shared" si="32"/>
        <v>109263.74</v>
      </c>
      <c r="E691" s="110">
        <f t="shared" si="33"/>
        <v>96894.26</v>
      </c>
      <c r="F691" s="102" t="str">
        <f t="shared" si="34"/>
        <v>Duplicate</v>
      </c>
      <c r="G691" s="13"/>
    </row>
    <row r="692" spans="1:7" x14ac:dyDescent="0.25">
      <c r="A692" s="108" t="s">
        <v>861</v>
      </c>
      <c r="B692" s="109" t="s">
        <v>857</v>
      </c>
      <c r="C692" s="110">
        <v>108077</v>
      </c>
      <c r="D692" s="113">
        <f t="shared" si="32"/>
        <v>114561.62000000001</v>
      </c>
      <c r="E692" s="110">
        <f t="shared" si="33"/>
        <v>101592.37999999999</v>
      </c>
      <c r="F692" s="102" t="str">
        <f t="shared" si="34"/>
        <v/>
      </c>
      <c r="G692" s="13"/>
    </row>
    <row r="693" spans="1:7" x14ac:dyDescent="0.25">
      <c r="A693" s="108" t="s">
        <v>862</v>
      </c>
      <c r="B693" s="109" t="s">
        <v>857</v>
      </c>
      <c r="C693" s="110">
        <v>117865</v>
      </c>
      <c r="D693" s="113">
        <f t="shared" si="32"/>
        <v>124936.90000000001</v>
      </c>
      <c r="E693" s="110">
        <f t="shared" si="33"/>
        <v>110793.09999999999</v>
      </c>
      <c r="F693" s="102" t="str">
        <f t="shared" si="34"/>
        <v/>
      </c>
      <c r="G693" s="13"/>
    </row>
    <row r="694" spans="1:7" x14ac:dyDescent="0.25">
      <c r="A694" s="108" t="s">
        <v>863</v>
      </c>
      <c r="B694" s="109" t="s">
        <v>857</v>
      </c>
      <c r="C694" s="110">
        <v>129502</v>
      </c>
      <c r="D694" s="113">
        <f t="shared" si="32"/>
        <v>137272.12</v>
      </c>
      <c r="E694" s="110">
        <f t="shared" si="33"/>
        <v>121731.87999999999</v>
      </c>
      <c r="F694" s="102" t="str">
        <f t="shared" si="34"/>
        <v/>
      </c>
      <c r="G694" s="13"/>
    </row>
    <row r="695" spans="1:7" x14ac:dyDescent="0.25">
      <c r="A695" s="108" t="s">
        <v>864</v>
      </c>
      <c r="B695" s="109" t="s">
        <v>857</v>
      </c>
      <c r="C695" s="110">
        <v>143418</v>
      </c>
      <c r="D695" s="113">
        <f t="shared" si="32"/>
        <v>152023.08000000002</v>
      </c>
      <c r="E695" s="110">
        <f t="shared" si="33"/>
        <v>134812.91999999998</v>
      </c>
      <c r="F695" s="102" t="str">
        <f t="shared" si="34"/>
        <v/>
      </c>
      <c r="G695" s="13"/>
    </row>
    <row r="696" spans="1:7" x14ac:dyDescent="0.25">
      <c r="A696" s="108" t="s">
        <v>865</v>
      </c>
      <c r="B696" s="109" t="s">
        <v>857</v>
      </c>
      <c r="C696" s="110">
        <v>156825</v>
      </c>
      <c r="D696" s="113">
        <f t="shared" si="32"/>
        <v>166234.5</v>
      </c>
      <c r="E696" s="110">
        <f t="shared" si="33"/>
        <v>147415.5</v>
      </c>
      <c r="F696" s="102" t="str">
        <f t="shared" si="34"/>
        <v/>
      </c>
      <c r="G696" s="13"/>
    </row>
    <row r="697" spans="1:7" x14ac:dyDescent="0.25">
      <c r="A697" s="108" t="s">
        <v>866</v>
      </c>
      <c r="B697" s="109" t="s">
        <v>837</v>
      </c>
      <c r="C697" s="110">
        <v>100276</v>
      </c>
      <c r="D697" s="113">
        <f t="shared" si="32"/>
        <v>106292.56000000001</v>
      </c>
      <c r="E697" s="110">
        <f t="shared" si="33"/>
        <v>94259.439999999988</v>
      </c>
      <c r="F697" s="102" t="str">
        <f t="shared" si="34"/>
        <v/>
      </c>
      <c r="G697" s="13" t="s">
        <v>867</v>
      </c>
    </row>
    <row r="698" spans="1:7" x14ac:dyDescent="0.25">
      <c r="A698" s="120" t="s">
        <v>868</v>
      </c>
      <c r="B698" s="109" t="s">
        <v>837</v>
      </c>
      <c r="C698" s="110">
        <v>115056</v>
      </c>
      <c r="D698" s="113">
        <f t="shared" si="32"/>
        <v>121959.36</v>
      </c>
      <c r="E698" s="110">
        <f t="shared" si="33"/>
        <v>108152.64</v>
      </c>
      <c r="F698" s="102" t="str">
        <f t="shared" si="34"/>
        <v/>
      </c>
    </row>
    <row r="699" spans="1:7" x14ac:dyDescent="0.25">
      <c r="A699" s="120" t="s">
        <v>869</v>
      </c>
      <c r="B699" s="109" t="s">
        <v>837</v>
      </c>
      <c r="C699" s="110">
        <v>130120</v>
      </c>
      <c r="D699" s="113">
        <f t="shared" si="32"/>
        <v>137927.20000000001</v>
      </c>
      <c r="E699" s="110">
        <f t="shared" si="33"/>
        <v>122312.79999999999</v>
      </c>
      <c r="F699" s="102" t="str">
        <f t="shared" si="34"/>
        <v/>
      </c>
    </row>
    <row r="700" spans="1:7" x14ac:dyDescent="0.25">
      <c r="A700" s="120" t="s">
        <v>870</v>
      </c>
      <c r="B700" s="109" t="s">
        <v>837</v>
      </c>
      <c r="C700" s="110">
        <v>142436</v>
      </c>
      <c r="D700" s="113">
        <f t="shared" si="32"/>
        <v>150982.16</v>
      </c>
      <c r="E700" s="110">
        <f t="shared" si="33"/>
        <v>133889.84</v>
      </c>
      <c r="F700" s="102" t="str">
        <f t="shared" si="34"/>
        <v/>
      </c>
    </row>
    <row r="701" spans="1:7" x14ac:dyDescent="0.25">
      <c r="A701" s="120" t="s">
        <v>871</v>
      </c>
      <c r="B701" s="109" t="s">
        <v>872</v>
      </c>
      <c r="C701" s="110">
        <v>77531</v>
      </c>
      <c r="D701" s="113">
        <f t="shared" si="32"/>
        <v>82182.86</v>
      </c>
      <c r="E701" s="110">
        <f t="shared" si="33"/>
        <v>72879.14</v>
      </c>
      <c r="F701" s="102" t="str">
        <f t="shared" si="34"/>
        <v/>
      </c>
      <c r="G701" s="13" t="s">
        <v>873</v>
      </c>
    </row>
    <row r="702" spans="1:7" x14ac:dyDescent="0.25">
      <c r="A702" s="120" t="s">
        <v>874</v>
      </c>
      <c r="B702" s="109" t="s">
        <v>872</v>
      </c>
      <c r="C702" s="110">
        <v>98075</v>
      </c>
      <c r="D702" s="113">
        <f t="shared" si="32"/>
        <v>103959.5</v>
      </c>
      <c r="E702" s="110">
        <f t="shared" si="33"/>
        <v>92190.5</v>
      </c>
      <c r="F702" s="102" t="str">
        <f t="shared" si="34"/>
        <v/>
      </c>
    </row>
    <row r="703" spans="1:7" x14ac:dyDescent="0.25">
      <c r="A703" s="120" t="s">
        <v>875</v>
      </c>
      <c r="B703" s="109" t="s">
        <v>872</v>
      </c>
      <c r="C703" s="110">
        <v>103275</v>
      </c>
      <c r="D703" s="113">
        <f t="shared" si="32"/>
        <v>109471.5</v>
      </c>
      <c r="E703" s="110">
        <f t="shared" si="33"/>
        <v>97078.5</v>
      </c>
      <c r="F703" s="102" t="str">
        <f t="shared" si="34"/>
        <v/>
      </c>
      <c r="G703" s="13"/>
    </row>
    <row r="704" spans="1:7" x14ac:dyDescent="0.25">
      <c r="A704" s="120" t="s">
        <v>876</v>
      </c>
      <c r="B704" s="109" t="s">
        <v>872</v>
      </c>
      <c r="C704" s="110">
        <v>109785</v>
      </c>
      <c r="D704" s="113">
        <f t="shared" si="32"/>
        <v>116372.1</v>
      </c>
      <c r="E704" s="110">
        <f t="shared" si="33"/>
        <v>103197.9</v>
      </c>
      <c r="F704" s="102" t="str">
        <f t="shared" si="34"/>
        <v/>
      </c>
      <c r="G704" s="13"/>
    </row>
    <row r="705" spans="1:12" x14ac:dyDescent="0.25">
      <c r="A705" s="120" t="s">
        <v>877</v>
      </c>
      <c r="B705" s="109" t="s">
        <v>872</v>
      </c>
      <c r="C705" s="110">
        <v>116695</v>
      </c>
      <c r="D705" s="113">
        <f t="shared" si="32"/>
        <v>123696.70000000001</v>
      </c>
      <c r="E705" s="110">
        <f t="shared" si="33"/>
        <v>109693.29999999999</v>
      </c>
      <c r="F705" s="102" t="str">
        <f t="shared" si="34"/>
        <v/>
      </c>
      <c r="G705" s="13"/>
    </row>
    <row r="706" spans="1:12" x14ac:dyDescent="0.25">
      <c r="A706" s="120" t="s">
        <v>878</v>
      </c>
      <c r="B706" s="109" t="s">
        <v>872</v>
      </c>
      <c r="C706" s="110">
        <v>124496</v>
      </c>
      <c r="D706" s="113">
        <f t="shared" ref="D706:D769" si="35">SUM(C706*1.06)</f>
        <v>131965.76000000001</v>
      </c>
      <c r="E706" s="110">
        <f t="shared" ref="E706:E769" si="36">SUM(C706*0.94)</f>
        <v>117026.23999999999</v>
      </c>
      <c r="F706" s="102" t="str">
        <f t="shared" si="34"/>
        <v/>
      </c>
      <c r="G706" s="13"/>
    </row>
    <row r="707" spans="1:12" x14ac:dyDescent="0.25">
      <c r="A707" s="120" t="s">
        <v>879</v>
      </c>
      <c r="B707" s="109" t="s">
        <v>872</v>
      </c>
      <c r="C707" s="110">
        <v>132900</v>
      </c>
      <c r="D707" s="113">
        <f t="shared" si="35"/>
        <v>140874</v>
      </c>
      <c r="E707" s="110">
        <f t="shared" si="36"/>
        <v>124926</v>
      </c>
      <c r="F707" s="102" t="str">
        <f t="shared" si="34"/>
        <v/>
      </c>
      <c r="G707" s="13"/>
    </row>
    <row r="708" spans="1:12" x14ac:dyDescent="0.25">
      <c r="A708" s="120" t="s">
        <v>880</v>
      </c>
      <c r="B708" s="109" t="s">
        <v>881</v>
      </c>
      <c r="C708" s="110">
        <v>103494</v>
      </c>
      <c r="D708" s="113">
        <f t="shared" si="35"/>
        <v>109703.64</v>
      </c>
      <c r="E708" s="110">
        <f t="shared" si="36"/>
        <v>97284.36</v>
      </c>
      <c r="F708" s="102" t="str">
        <f t="shared" si="34"/>
        <v/>
      </c>
      <c r="G708" s="13" t="s">
        <v>882</v>
      </c>
    </row>
    <row r="709" spans="1:12" x14ac:dyDescent="0.25">
      <c r="A709" s="120" t="s">
        <v>883</v>
      </c>
      <c r="B709" s="109" t="s">
        <v>881</v>
      </c>
      <c r="C709" s="110">
        <v>128977</v>
      </c>
      <c r="D709" s="113">
        <f t="shared" si="35"/>
        <v>136715.62</v>
      </c>
      <c r="E709" s="110">
        <f t="shared" si="36"/>
        <v>121238.37999999999</v>
      </c>
      <c r="F709" s="102" t="str">
        <f t="shared" si="34"/>
        <v/>
      </c>
      <c r="G709" s="13"/>
    </row>
    <row r="710" spans="1:12" x14ac:dyDescent="0.25">
      <c r="A710" s="120" t="s">
        <v>884</v>
      </c>
      <c r="B710" s="109" t="s">
        <v>881</v>
      </c>
      <c r="C710" s="110">
        <v>143739</v>
      </c>
      <c r="D710" s="113">
        <f t="shared" si="35"/>
        <v>152363.34</v>
      </c>
      <c r="E710" s="110">
        <f t="shared" si="36"/>
        <v>135114.66</v>
      </c>
      <c r="F710" s="102" t="str">
        <f t="shared" si="34"/>
        <v/>
      </c>
      <c r="G710" s="13"/>
    </row>
    <row r="711" spans="1:12" x14ac:dyDescent="0.25">
      <c r="A711" s="120" t="s">
        <v>885</v>
      </c>
      <c r="B711" s="109" t="s">
        <v>881</v>
      </c>
      <c r="C711" s="110">
        <v>162462</v>
      </c>
      <c r="D711" s="113">
        <f t="shared" si="35"/>
        <v>172209.72</v>
      </c>
      <c r="E711" s="110">
        <f t="shared" si="36"/>
        <v>152714.28</v>
      </c>
      <c r="F711" s="102" t="str">
        <f t="shared" si="34"/>
        <v/>
      </c>
      <c r="G711" s="13"/>
    </row>
    <row r="712" spans="1:12" x14ac:dyDescent="0.25">
      <c r="A712" s="120" t="s">
        <v>886</v>
      </c>
      <c r="B712" s="109" t="s">
        <v>872</v>
      </c>
      <c r="C712" s="110">
        <f>J712</f>
        <v>68663.616000000009</v>
      </c>
      <c r="D712" s="113">
        <f t="shared" si="35"/>
        <v>72783.43296000002</v>
      </c>
      <c r="E712" s="110">
        <f t="shared" si="36"/>
        <v>64543.799040000005</v>
      </c>
      <c r="F712" s="102" t="str">
        <f t="shared" si="34"/>
        <v/>
      </c>
      <c r="G712" s="13" t="s">
        <v>887</v>
      </c>
      <c r="H712" s="2">
        <v>32.9</v>
      </c>
      <c r="I712" s="2" t="s">
        <v>888</v>
      </c>
      <c r="J712" s="23">
        <f t="shared" ref="J712:J775" si="37">H712*40*52.176</f>
        <v>68663.616000000009</v>
      </c>
      <c r="K712" s="2" t="s">
        <v>889</v>
      </c>
      <c r="L712" s="13" t="s">
        <v>1664</v>
      </c>
    </row>
    <row r="713" spans="1:12" x14ac:dyDescent="0.25">
      <c r="A713" s="120" t="s">
        <v>890</v>
      </c>
      <c r="B713" s="109" t="s">
        <v>872</v>
      </c>
      <c r="C713" s="110">
        <f t="shared" ref="C713:C776" si="38">J713</f>
        <v>74653.420800000007</v>
      </c>
      <c r="D713" s="113">
        <f t="shared" si="35"/>
        <v>79132.626048000006</v>
      </c>
      <c r="E713" s="110">
        <f t="shared" si="36"/>
        <v>70174.215552000009</v>
      </c>
      <c r="F713" s="102" t="str">
        <f t="shared" si="34"/>
        <v>Duplicate</v>
      </c>
      <c r="H713" s="2">
        <v>35.770000000000003</v>
      </c>
      <c r="I713" s="17" t="s">
        <v>888</v>
      </c>
      <c r="J713" s="23">
        <f t="shared" si="37"/>
        <v>74653.420800000007</v>
      </c>
      <c r="K713" s="2" t="s">
        <v>889</v>
      </c>
    </row>
    <row r="714" spans="1:12" x14ac:dyDescent="0.25">
      <c r="A714" s="120" t="s">
        <v>891</v>
      </c>
      <c r="B714" s="109" t="s">
        <v>872</v>
      </c>
      <c r="C714" s="110">
        <f t="shared" si="38"/>
        <v>77491.795200000008</v>
      </c>
      <c r="D714" s="113">
        <f t="shared" si="35"/>
        <v>82141.302912000014</v>
      </c>
      <c r="E714" s="110">
        <f t="shared" si="36"/>
        <v>72842.287488000002</v>
      </c>
      <c r="F714" s="102" t="str">
        <f t="shared" si="34"/>
        <v/>
      </c>
      <c r="H714" s="2">
        <v>37.130000000000003</v>
      </c>
      <c r="I714" s="17" t="s">
        <v>888</v>
      </c>
      <c r="J714" s="23">
        <f t="shared" si="37"/>
        <v>77491.795200000008</v>
      </c>
      <c r="K714" s="2" t="s">
        <v>889</v>
      </c>
    </row>
    <row r="715" spans="1:12" x14ac:dyDescent="0.25">
      <c r="A715" s="120" t="s">
        <v>892</v>
      </c>
      <c r="B715" s="109" t="s">
        <v>872</v>
      </c>
      <c r="C715" s="110">
        <f t="shared" si="38"/>
        <v>80518.003199999992</v>
      </c>
      <c r="D715" s="113">
        <f t="shared" si="35"/>
        <v>85349.083392</v>
      </c>
      <c r="E715" s="110">
        <f t="shared" si="36"/>
        <v>75686.923007999983</v>
      </c>
      <c r="F715" s="102" t="str">
        <f t="shared" si="34"/>
        <v/>
      </c>
      <c r="H715" s="2">
        <v>38.58</v>
      </c>
      <c r="I715" s="17" t="s">
        <v>888</v>
      </c>
      <c r="J715" s="23">
        <f t="shared" si="37"/>
        <v>80518.003199999992</v>
      </c>
      <c r="K715" s="2" t="s">
        <v>889</v>
      </c>
    </row>
    <row r="716" spans="1:12" x14ac:dyDescent="0.25">
      <c r="A716" s="120" t="s">
        <v>893</v>
      </c>
      <c r="B716" s="109" t="s">
        <v>872</v>
      </c>
      <c r="C716" s="110">
        <f t="shared" si="38"/>
        <v>83272.896000000008</v>
      </c>
      <c r="D716" s="113">
        <f t="shared" si="35"/>
        <v>88269.26976000001</v>
      </c>
      <c r="E716" s="110">
        <f t="shared" si="36"/>
        <v>78276.522240000006</v>
      </c>
      <c r="F716" s="102" t="str">
        <f t="shared" si="34"/>
        <v/>
      </c>
      <c r="H716" s="2">
        <v>39.9</v>
      </c>
      <c r="I716" s="17" t="s">
        <v>888</v>
      </c>
      <c r="J716" s="23">
        <f t="shared" si="37"/>
        <v>83272.896000000008</v>
      </c>
      <c r="K716" s="2" t="s">
        <v>889</v>
      </c>
    </row>
    <row r="717" spans="1:12" x14ac:dyDescent="0.25">
      <c r="A717" s="120" t="s">
        <v>894</v>
      </c>
      <c r="B717" s="109" t="s">
        <v>872</v>
      </c>
      <c r="C717" s="110">
        <f t="shared" si="38"/>
        <v>85965.177599999995</v>
      </c>
      <c r="D717" s="113">
        <f t="shared" si="35"/>
        <v>91123.088256000003</v>
      </c>
      <c r="E717" s="110">
        <f t="shared" si="36"/>
        <v>80807.266943999988</v>
      </c>
      <c r="F717" s="102" t="str">
        <f t="shared" si="34"/>
        <v/>
      </c>
      <c r="H717" s="2">
        <v>41.19</v>
      </c>
      <c r="I717" s="17" t="s">
        <v>888</v>
      </c>
      <c r="J717" s="23">
        <f t="shared" si="37"/>
        <v>85965.177599999995</v>
      </c>
      <c r="K717" s="2" t="s">
        <v>889</v>
      </c>
    </row>
    <row r="718" spans="1:12" x14ac:dyDescent="0.25">
      <c r="A718" s="120" t="s">
        <v>895</v>
      </c>
      <c r="B718" s="109" t="s">
        <v>872</v>
      </c>
      <c r="C718" s="110">
        <f t="shared" si="38"/>
        <v>88699.199999999997</v>
      </c>
      <c r="D718" s="113">
        <f t="shared" si="35"/>
        <v>94021.152000000002</v>
      </c>
      <c r="E718" s="110">
        <f t="shared" si="36"/>
        <v>83377.247999999992</v>
      </c>
      <c r="F718" s="102" t="str">
        <f t="shared" si="34"/>
        <v/>
      </c>
      <c r="H718" s="2">
        <v>42.5</v>
      </c>
      <c r="I718" s="17" t="s">
        <v>888</v>
      </c>
      <c r="J718" s="23">
        <f t="shared" si="37"/>
        <v>88699.199999999997</v>
      </c>
      <c r="K718" s="2" t="s">
        <v>889</v>
      </c>
    </row>
    <row r="719" spans="1:12" x14ac:dyDescent="0.25">
      <c r="A719" s="120" t="s">
        <v>896</v>
      </c>
      <c r="B719" s="109" t="s">
        <v>872</v>
      </c>
      <c r="C719" s="110">
        <f t="shared" si="38"/>
        <v>60398.937600000012</v>
      </c>
      <c r="D719" s="113">
        <f t="shared" si="35"/>
        <v>64022.873856000013</v>
      </c>
      <c r="E719" s="110">
        <f t="shared" si="36"/>
        <v>56775.001344000011</v>
      </c>
      <c r="F719" s="102" t="str">
        <f t="shared" si="34"/>
        <v/>
      </c>
      <c r="H719" s="2">
        <v>28.94</v>
      </c>
      <c r="I719" s="17" t="s">
        <v>888</v>
      </c>
      <c r="J719" s="23">
        <f t="shared" si="37"/>
        <v>60398.937600000012</v>
      </c>
      <c r="K719" s="2" t="s">
        <v>889</v>
      </c>
    </row>
    <row r="720" spans="1:12" x14ac:dyDescent="0.25">
      <c r="A720" s="120" t="s">
        <v>897</v>
      </c>
      <c r="B720" s="109" t="s">
        <v>872</v>
      </c>
      <c r="C720" s="110">
        <f t="shared" si="38"/>
        <v>55473.523199999996</v>
      </c>
      <c r="D720" s="113">
        <f t="shared" si="35"/>
        <v>58801.934591999998</v>
      </c>
      <c r="E720" s="110">
        <f t="shared" si="36"/>
        <v>52145.111807999994</v>
      </c>
      <c r="F720" s="102" t="str">
        <f t="shared" si="34"/>
        <v/>
      </c>
      <c r="H720" s="2">
        <v>26.58</v>
      </c>
      <c r="I720" s="17" t="s">
        <v>888</v>
      </c>
      <c r="J720" s="23">
        <f t="shared" si="37"/>
        <v>55473.523199999996</v>
      </c>
      <c r="K720" s="2" t="s">
        <v>889</v>
      </c>
    </row>
    <row r="721" spans="1:11" x14ac:dyDescent="0.25">
      <c r="A721" s="120" t="s">
        <v>898</v>
      </c>
      <c r="B721" s="109" t="s">
        <v>872</v>
      </c>
      <c r="C721" s="110">
        <f t="shared" si="38"/>
        <v>57289.248</v>
      </c>
      <c r="D721" s="113">
        <f t="shared" si="35"/>
        <v>60726.602880000006</v>
      </c>
      <c r="E721" s="110">
        <f t="shared" si="36"/>
        <v>53851.893119999993</v>
      </c>
      <c r="F721" s="102" t="str">
        <f t="shared" si="34"/>
        <v/>
      </c>
      <c r="H721" s="2">
        <v>27.45</v>
      </c>
      <c r="I721" s="17" t="s">
        <v>888</v>
      </c>
      <c r="J721" s="23">
        <f t="shared" si="37"/>
        <v>57289.248</v>
      </c>
      <c r="K721" s="2" t="s">
        <v>889</v>
      </c>
    </row>
    <row r="722" spans="1:11" x14ac:dyDescent="0.25">
      <c r="A722" s="120" t="s">
        <v>899</v>
      </c>
      <c r="B722" s="109" t="s">
        <v>872</v>
      </c>
      <c r="C722" s="110">
        <f t="shared" si="38"/>
        <v>59355.417600000008</v>
      </c>
      <c r="D722" s="113">
        <f t="shared" si="35"/>
        <v>62916.742656000009</v>
      </c>
      <c r="E722" s="110">
        <f t="shared" si="36"/>
        <v>55794.092544000006</v>
      </c>
      <c r="F722" s="102" t="str">
        <f t="shared" si="34"/>
        <v/>
      </c>
      <c r="H722" s="2">
        <v>28.44</v>
      </c>
      <c r="I722" s="17" t="s">
        <v>888</v>
      </c>
      <c r="J722" s="23">
        <f t="shared" si="37"/>
        <v>59355.417600000008</v>
      </c>
      <c r="K722" s="2" t="s">
        <v>889</v>
      </c>
    </row>
    <row r="723" spans="1:11" x14ac:dyDescent="0.25">
      <c r="A723" s="120" t="s">
        <v>900</v>
      </c>
      <c r="B723" s="109" t="s">
        <v>872</v>
      </c>
      <c r="C723" s="110">
        <f t="shared" si="38"/>
        <v>61254.624000000003</v>
      </c>
      <c r="D723" s="113">
        <f t="shared" si="35"/>
        <v>64929.901440000009</v>
      </c>
      <c r="E723" s="110">
        <f t="shared" si="36"/>
        <v>57579.346559999998</v>
      </c>
      <c r="F723" s="102" t="str">
        <f t="shared" si="34"/>
        <v/>
      </c>
      <c r="H723" s="2">
        <v>29.35</v>
      </c>
      <c r="I723" s="17" t="s">
        <v>888</v>
      </c>
      <c r="J723" s="23">
        <f t="shared" si="37"/>
        <v>61254.624000000003</v>
      </c>
      <c r="K723" s="2" t="s">
        <v>889</v>
      </c>
    </row>
    <row r="724" spans="1:11" x14ac:dyDescent="0.25">
      <c r="A724" s="120" t="s">
        <v>901</v>
      </c>
      <c r="B724" s="109" t="s">
        <v>872</v>
      </c>
      <c r="C724" s="110">
        <f t="shared" si="38"/>
        <v>63383.404799999997</v>
      </c>
      <c r="D724" s="113">
        <f t="shared" si="35"/>
        <v>67186.409088</v>
      </c>
      <c r="E724" s="110">
        <f t="shared" si="36"/>
        <v>59580.400511999993</v>
      </c>
      <c r="F724" s="102" t="str">
        <f t="shared" si="34"/>
        <v/>
      </c>
      <c r="H724" s="2">
        <v>30.37</v>
      </c>
      <c r="I724" s="17" t="s">
        <v>888</v>
      </c>
      <c r="J724" s="23">
        <f t="shared" si="37"/>
        <v>63383.404799999997</v>
      </c>
      <c r="K724" s="2" t="s">
        <v>889</v>
      </c>
    </row>
    <row r="725" spans="1:11" x14ac:dyDescent="0.25">
      <c r="A725" s="120" t="s">
        <v>902</v>
      </c>
      <c r="B725" s="109" t="s">
        <v>872</v>
      </c>
      <c r="C725" s="110">
        <f t="shared" si="38"/>
        <v>65637.407999999996</v>
      </c>
      <c r="D725" s="113">
        <f t="shared" si="35"/>
        <v>69575.652480000004</v>
      </c>
      <c r="E725" s="110">
        <f t="shared" si="36"/>
        <v>61699.163519999995</v>
      </c>
      <c r="F725" s="102" t="str">
        <f t="shared" si="34"/>
        <v/>
      </c>
      <c r="H725" s="2">
        <v>31.45</v>
      </c>
      <c r="I725" s="17" t="s">
        <v>888</v>
      </c>
      <c r="J725" s="23">
        <f t="shared" si="37"/>
        <v>65637.407999999996</v>
      </c>
      <c r="K725" s="2" t="s">
        <v>889</v>
      </c>
    </row>
    <row r="726" spans="1:11" x14ac:dyDescent="0.25">
      <c r="A726" s="120" t="s">
        <v>903</v>
      </c>
      <c r="B726" s="109" t="s">
        <v>872</v>
      </c>
      <c r="C726" s="110">
        <f t="shared" si="38"/>
        <v>67954.022400000002</v>
      </c>
      <c r="D726" s="113">
        <f t="shared" si="35"/>
        <v>72031.263744000011</v>
      </c>
      <c r="E726" s="110">
        <f t="shared" si="36"/>
        <v>63876.781056</v>
      </c>
      <c r="F726" s="102" t="str">
        <f t="shared" si="34"/>
        <v/>
      </c>
      <c r="H726" s="2">
        <v>32.56</v>
      </c>
      <c r="I726" s="17" t="s">
        <v>888</v>
      </c>
      <c r="J726" s="23">
        <f t="shared" si="37"/>
        <v>67954.022400000002</v>
      </c>
      <c r="K726" s="2" t="s">
        <v>889</v>
      </c>
    </row>
    <row r="727" spans="1:11" x14ac:dyDescent="0.25">
      <c r="A727" s="120" t="s">
        <v>904</v>
      </c>
      <c r="B727" s="109" t="s">
        <v>872</v>
      </c>
      <c r="C727" s="110">
        <f t="shared" si="38"/>
        <v>70521.081600000005</v>
      </c>
      <c r="D727" s="113">
        <f t="shared" si="35"/>
        <v>74752.346496000013</v>
      </c>
      <c r="E727" s="110">
        <f t="shared" si="36"/>
        <v>66289.816703999997</v>
      </c>
      <c r="F727" s="102" t="str">
        <f t="shared" si="34"/>
        <v/>
      </c>
      <c r="H727" s="2">
        <v>33.79</v>
      </c>
      <c r="I727" s="17" t="s">
        <v>888</v>
      </c>
      <c r="J727" s="23">
        <f t="shared" si="37"/>
        <v>70521.081600000005</v>
      </c>
      <c r="K727" s="2" t="s">
        <v>889</v>
      </c>
    </row>
    <row r="728" spans="1:11" x14ac:dyDescent="0.25">
      <c r="A728" s="120" t="s">
        <v>905</v>
      </c>
      <c r="B728" s="109" t="s">
        <v>872</v>
      </c>
      <c r="C728" s="110">
        <f t="shared" si="38"/>
        <v>73359.456000000006</v>
      </c>
      <c r="D728" s="113">
        <f t="shared" si="35"/>
        <v>77761.023360000007</v>
      </c>
      <c r="E728" s="110">
        <f t="shared" si="36"/>
        <v>68957.888640000005</v>
      </c>
      <c r="F728" s="102" t="str">
        <f t="shared" si="34"/>
        <v/>
      </c>
      <c r="H728" s="2">
        <v>35.15</v>
      </c>
      <c r="I728" s="17" t="s">
        <v>888</v>
      </c>
      <c r="J728" s="23">
        <f t="shared" si="37"/>
        <v>73359.456000000006</v>
      </c>
      <c r="K728" s="2" t="s">
        <v>889</v>
      </c>
    </row>
    <row r="729" spans="1:11" x14ac:dyDescent="0.25">
      <c r="A729" s="120" t="s">
        <v>906</v>
      </c>
      <c r="B729" s="109" t="s">
        <v>872</v>
      </c>
      <c r="C729" s="110">
        <f t="shared" si="38"/>
        <v>76093.478400000007</v>
      </c>
      <c r="D729" s="113">
        <f t="shared" si="35"/>
        <v>80659.087104000006</v>
      </c>
      <c r="E729" s="110">
        <f t="shared" si="36"/>
        <v>71527.869696000009</v>
      </c>
      <c r="F729" s="102" t="str">
        <f t="shared" si="34"/>
        <v/>
      </c>
      <c r="H729" s="2">
        <v>36.46</v>
      </c>
      <c r="I729" s="17" t="s">
        <v>888</v>
      </c>
      <c r="J729" s="23">
        <f t="shared" si="37"/>
        <v>76093.478400000007</v>
      </c>
      <c r="K729" s="2" t="s">
        <v>889</v>
      </c>
    </row>
    <row r="730" spans="1:11" x14ac:dyDescent="0.25">
      <c r="A730" s="120" t="s">
        <v>907</v>
      </c>
      <c r="B730" s="109" t="s">
        <v>872</v>
      </c>
      <c r="C730" s="110">
        <f t="shared" si="38"/>
        <v>78827.500800000009</v>
      </c>
      <c r="D730" s="113">
        <f t="shared" si="35"/>
        <v>83557.150848000019</v>
      </c>
      <c r="E730" s="110">
        <f t="shared" si="36"/>
        <v>74097.850751999998</v>
      </c>
      <c r="F730" s="102" t="str">
        <f t="shared" si="34"/>
        <v/>
      </c>
      <c r="H730" s="2">
        <v>37.770000000000003</v>
      </c>
      <c r="I730" s="17" t="s">
        <v>888</v>
      </c>
      <c r="J730" s="23">
        <f t="shared" si="37"/>
        <v>78827.500800000009</v>
      </c>
      <c r="K730" s="2" t="s">
        <v>889</v>
      </c>
    </row>
    <row r="731" spans="1:11" x14ac:dyDescent="0.25">
      <c r="A731" s="120" t="s">
        <v>908</v>
      </c>
      <c r="B731" s="109" t="s">
        <v>872</v>
      </c>
      <c r="C731" s="110">
        <f t="shared" si="38"/>
        <v>81832.838400000008</v>
      </c>
      <c r="D731" s="113">
        <f t="shared" si="35"/>
        <v>86742.80870400001</v>
      </c>
      <c r="E731" s="110">
        <f t="shared" si="36"/>
        <v>76922.868096000006</v>
      </c>
      <c r="F731" s="102" t="str">
        <f t="shared" si="34"/>
        <v>Duplicate</v>
      </c>
      <c r="H731" s="2">
        <v>39.21</v>
      </c>
      <c r="I731" s="17" t="s">
        <v>888</v>
      </c>
      <c r="J731" s="23">
        <f t="shared" si="37"/>
        <v>81832.838400000008</v>
      </c>
      <c r="K731" s="2" t="s">
        <v>889</v>
      </c>
    </row>
    <row r="732" spans="1:11" x14ac:dyDescent="0.25">
      <c r="A732" s="120" t="s">
        <v>909</v>
      </c>
      <c r="B732" s="109" t="s">
        <v>872</v>
      </c>
      <c r="C732" s="110">
        <f t="shared" si="38"/>
        <v>84504.24960000001</v>
      </c>
      <c r="D732" s="113">
        <f t="shared" si="35"/>
        <v>89574.504576000021</v>
      </c>
      <c r="E732" s="110">
        <f t="shared" si="36"/>
        <v>79433.994623999999</v>
      </c>
      <c r="F732" s="102" t="str">
        <f t="shared" si="34"/>
        <v/>
      </c>
      <c r="H732" s="2">
        <v>40.49</v>
      </c>
      <c r="I732" s="17" t="s">
        <v>888</v>
      </c>
      <c r="J732" s="23">
        <f t="shared" si="37"/>
        <v>84504.24960000001</v>
      </c>
      <c r="K732" s="2" t="s">
        <v>889</v>
      </c>
    </row>
    <row r="733" spans="1:11" x14ac:dyDescent="0.25">
      <c r="A733" s="120" t="s">
        <v>910</v>
      </c>
      <c r="B733" s="109" t="s">
        <v>872</v>
      </c>
      <c r="C733" s="110">
        <f t="shared" si="38"/>
        <v>87217.401599999997</v>
      </c>
      <c r="D733" s="113">
        <f t="shared" si="35"/>
        <v>92450.445695999995</v>
      </c>
      <c r="E733" s="110">
        <f t="shared" si="36"/>
        <v>81984.357504</v>
      </c>
      <c r="F733" s="102" t="str">
        <f t="shared" si="34"/>
        <v/>
      </c>
      <c r="H733" s="2">
        <v>41.79</v>
      </c>
      <c r="I733" s="17" t="s">
        <v>888</v>
      </c>
      <c r="J733" s="23">
        <f t="shared" si="37"/>
        <v>87217.401599999997</v>
      </c>
      <c r="K733" s="2" t="s">
        <v>889</v>
      </c>
    </row>
    <row r="734" spans="1:11" x14ac:dyDescent="0.25">
      <c r="A734" s="120" t="s">
        <v>911</v>
      </c>
      <c r="B734" s="109" t="s">
        <v>872</v>
      </c>
      <c r="C734" s="110">
        <f t="shared" si="38"/>
        <v>77157.868799999997</v>
      </c>
      <c r="D734" s="113">
        <f t="shared" si="35"/>
        <v>81787.340928000005</v>
      </c>
      <c r="E734" s="110">
        <f t="shared" si="36"/>
        <v>72528.396671999988</v>
      </c>
      <c r="F734" s="102" t="str">
        <f t="shared" si="34"/>
        <v>Duplicate</v>
      </c>
      <c r="H734" s="2">
        <v>36.97</v>
      </c>
      <c r="I734" s="17" t="s">
        <v>888</v>
      </c>
      <c r="J734" s="23">
        <f t="shared" si="37"/>
        <v>77157.868799999997</v>
      </c>
      <c r="K734" s="2" t="s">
        <v>889</v>
      </c>
    </row>
    <row r="735" spans="1:11" x14ac:dyDescent="0.25">
      <c r="A735" s="120" t="s">
        <v>912</v>
      </c>
      <c r="B735" s="109" t="s">
        <v>872</v>
      </c>
      <c r="C735" s="110">
        <f t="shared" si="38"/>
        <v>80789.318400000004</v>
      </c>
      <c r="D735" s="113">
        <f t="shared" si="35"/>
        <v>85636.677504000007</v>
      </c>
      <c r="E735" s="110">
        <f t="shared" si="36"/>
        <v>75941.959296000001</v>
      </c>
      <c r="F735" s="102" t="str">
        <f t="shared" si="34"/>
        <v/>
      </c>
      <c r="H735" s="2">
        <v>38.71</v>
      </c>
      <c r="I735" s="17" t="s">
        <v>888</v>
      </c>
      <c r="J735" s="23">
        <f t="shared" si="37"/>
        <v>80789.318400000004</v>
      </c>
      <c r="K735" s="2" t="s">
        <v>889</v>
      </c>
    </row>
    <row r="736" spans="1:11" x14ac:dyDescent="0.25">
      <c r="A736" s="120" t="s">
        <v>913</v>
      </c>
      <c r="B736" s="109" t="s">
        <v>872</v>
      </c>
      <c r="C736" s="110">
        <f t="shared" si="38"/>
        <v>83878.137600000002</v>
      </c>
      <c r="D736" s="113">
        <f t="shared" si="35"/>
        <v>88910.82585600001</v>
      </c>
      <c r="E736" s="110">
        <f t="shared" si="36"/>
        <v>78845.449343999993</v>
      </c>
      <c r="F736" s="102" t="str">
        <f t="shared" si="34"/>
        <v/>
      </c>
      <c r="H736" s="2">
        <v>40.19</v>
      </c>
      <c r="I736" s="17" t="s">
        <v>888</v>
      </c>
      <c r="J736" s="23">
        <f t="shared" si="37"/>
        <v>83878.137600000002</v>
      </c>
      <c r="K736" s="2" t="s">
        <v>889</v>
      </c>
    </row>
    <row r="737" spans="1:11" x14ac:dyDescent="0.25">
      <c r="A737" s="120" t="s">
        <v>914</v>
      </c>
      <c r="B737" s="109" t="s">
        <v>872</v>
      </c>
      <c r="C737" s="110">
        <f t="shared" si="38"/>
        <v>86987.8272</v>
      </c>
      <c r="D737" s="113">
        <f t="shared" si="35"/>
        <v>92207.09683200001</v>
      </c>
      <c r="E737" s="110">
        <f t="shared" si="36"/>
        <v>81768.557567999989</v>
      </c>
      <c r="F737" s="102" t="str">
        <f t="shared" ref="F737:F800" si="39">IF(COUNTIF(C$2:C$1297, C737)&gt;1, "Duplicate", "")</f>
        <v/>
      </c>
      <c r="H737" s="2">
        <v>41.68</v>
      </c>
      <c r="I737" s="17" t="s">
        <v>888</v>
      </c>
      <c r="J737" s="23">
        <f t="shared" si="37"/>
        <v>86987.8272</v>
      </c>
      <c r="K737" s="2" t="s">
        <v>889</v>
      </c>
    </row>
    <row r="738" spans="1:11" x14ac:dyDescent="0.25">
      <c r="A738" s="120" t="s">
        <v>915</v>
      </c>
      <c r="B738" s="109" t="s">
        <v>872</v>
      </c>
      <c r="C738" s="110">
        <f t="shared" si="38"/>
        <v>90097.516800000012</v>
      </c>
      <c r="D738" s="113">
        <f t="shared" si="35"/>
        <v>95503.367808000025</v>
      </c>
      <c r="E738" s="110">
        <f t="shared" si="36"/>
        <v>84691.665792</v>
      </c>
      <c r="F738" s="102" t="str">
        <f t="shared" si="39"/>
        <v/>
      </c>
      <c r="H738" s="2">
        <v>43.17</v>
      </c>
      <c r="I738" s="17" t="s">
        <v>888</v>
      </c>
      <c r="J738" s="23">
        <f t="shared" si="37"/>
        <v>90097.516800000012</v>
      </c>
      <c r="K738" s="2" t="s">
        <v>889</v>
      </c>
    </row>
    <row r="739" spans="1:11" x14ac:dyDescent="0.25">
      <c r="A739" s="120" t="s">
        <v>916</v>
      </c>
      <c r="B739" s="109" t="s">
        <v>872</v>
      </c>
      <c r="C739" s="110">
        <f t="shared" si="38"/>
        <v>93165.465599999996</v>
      </c>
      <c r="D739" s="113">
        <f t="shared" si="35"/>
        <v>98755.393536000003</v>
      </c>
      <c r="E739" s="110">
        <f t="shared" si="36"/>
        <v>87575.537663999989</v>
      </c>
      <c r="F739" s="102" t="str">
        <f t="shared" si="39"/>
        <v>Duplicate</v>
      </c>
      <c r="H739" s="2">
        <v>44.64</v>
      </c>
      <c r="I739" s="17" t="s">
        <v>888</v>
      </c>
      <c r="J739" s="23">
        <f t="shared" si="37"/>
        <v>93165.465599999996</v>
      </c>
      <c r="K739" s="2" t="s">
        <v>889</v>
      </c>
    </row>
    <row r="740" spans="1:11" x14ac:dyDescent="0.25">
      <c r="A740" s="120" t="s">
        <v>917</v>
      </c>
      <c r="B740" s="109" t="s">
        <v>872</v>
      </c>
      <c r="C740" s="110">
        <f t="shared" si="38"/>
        <v>96337.766399999993</v>
      </c>
      <c r="D740" s="113">
        <f t="shared" si="35"/>
        <v>102118.03238399999</v>
      </c>
      <c r="E740" s="110">
        <f t="shared" si="36"/>
        <v>90557.500415999995</v>
      </c>
      <c r="F740" s="102" t="str">
        <f t="shared" si="39"/>
        <v/>
      </c>
      <c r="H740" s="2">
        <v>46.16</v>
      </c>
      <c r="I740" s="17" t="s">
        <v>888</v>
      </c>
      <c r="J740" s="23">
        <f t="shared" si="37"/>
        <v>96337.766399999993</v>
      </c>
      <c r="K740" s="2" t="s">
        <v>889</v>
      </c>
    </row>
    <row r="741" spans="1:11" x14ac:dyDescent="0.25">
      <c r="A741" s="120" t="s">
        <v>918</v>
      </c>
      <c r="B741" s="109" t="s">
        <v>872</v>
      </c>
      <c r="C741" s="110">
        <f t="shared" si="38"/>
        <v>78744.019199999995</v>
      </c>
      <c r="D741" s="113">
        <f t="shared" si="35"/>
        <v>83468.660352000006</v>
      </c>
      <c r="E741" s="110">
        <f t="shared" si="36"/>
        <v>74019.378047999984</v>
      </c>
      <c r="F741" s="102" t="str">
        <f t="shared" si="39"/>
        <v/>
      </c>
      <c r="H741" s="2">
        <v>37.729999999999997</v>
      </c>
      <c r="I741" s="17" t="s">
        <v>888</v>
      </c>
      <c r="J741" s="23">
        <f t="shared" si="37"/>
        <v>78744.019199999995</v>
      </c>
      <c r="K741" s="2" t="s">
        <v>889</v>
      </c>
    </row>
    <row r="742" spans="1:11" x14ac:dyDescent="0.25">
      <c r="A742" s="120" t="s">
        <v>919</v>
      </c>
      <c r="B742" s="109" t="s">
        <v>872</v>
      </c>
      <c r="C742" s="110">
        <f t="shared" si="38"/>
        <v>80434.521599999993</v>
      </c>
      <c r="D742" s="113">
        <f t="shared" si="35"/>
        <v>85260.592896000002</v>
      </c>
      <c r="E742" s="110">
        <f t="shared" si="36"/>
        <v>75608.450303999984</v>
      </c>
      <c r="F742" s="102" t="str">
        <f t="shared" si="39"/>
        <v>Duplicate</v>
      </c>
      <c r="H742" s="2">
        <v>38.54</v>
      </c>
      <c r="I742" s="17" t="s">
        <v>888</v>
      </c>
      <c r="J742" s="23">
        <f t="shared" si="37"/>
        <v>80434.521599999993</v>
      </c>
      <c r="K742" s="2" t="s">
        <v>889</v>
      </c>
    </row>
    <row r="743" spans="1:11" x14ac:dyDescent="0.25">
      <c r="A743" s="120" t="s">
        <v>920</v>
      </c>
      <c r="B743" s="109" t="s">
        <v>872</v>
      </c>
      <c r="C743" s="110">
        <f t="shared" si="38"/>
        <v>85568.639999999999</v>
      </c>
      <c r="D743" s="113">
        <f t="shared" si="35"/>
        <v>90702.758400000006</v>
      </c>
      <c r="E743" s="110">
        <f t="shared" si="36"/>
        <v>80434.521599999993</v>
      </c>
      <c r="F743" s="102" t="str">
        <f t="shared" si="39"/>
        <v/>
      </c>
      <c r="H743" s="2">
        <v>41</v>
      </c>
      <c r="I743" s="17" t="s">
        <v>888</v>
      </c>
      <c r="J743" s="23">
        <f t="shared" si="37"/>
        <v>85568.639999999999</v>
      </c>
      <c r="K743" s="2" t="s">
        <v>889</v>
      </c>
    </row>
    <row r="744" spans="1:11" x14ac:dyDescent="0.25">
      <c r="A744" s="120" t="s">
        <v>921</v>
      </c>
      <c r="B744" s="109" t="s">
        <v>872</v>
      </c>
      <c r="C744" s="110">
        <f t="shared" si="38"/>
        <v>88720.070399999997</v>
      </c>
      <c r="D744" s="113">
        <f t="shared" si="35"/>
        <v>94043.274623999998</v>
      </c>
      <c r="E744" s="110">
        <f t="shared" si="36"/>
        <v>83396.866175999996</v>
      </c>
      <c r="F744" s="102" t="str">
        <f t="shared" si="39"/>
        <v>Duplicate</v>
      </c>
      <c r="H744" s="2">
        <v>42.51</v>
      </c>
      <c r="I744" s="17" t="s">
        <v>888</v>
      </c>
      <c r="J744" s="23">
        <f t="shared" si="37"/>
        <v>88720.070399999997</v>
      </c>
      <c r="K744" s="2" t="s">
        <v>889</v>
      </c>
    </row>
    <row r="745" spans="1:11" x14ac:dyDescent="0.25">
      <c r="A745" s="120" t="s">
        <v>922</v>
      </c>
      <c r="B745" s="109" t="s">
        <v>872</v>
      </c>
      <c r="C745" s="110">
        <f t="shared" si="38"/>
        <v>91913.241599999994</v>
      </c>
      <c r="D745" s="113">
        <f t="shared" si="35"/>
        <v>97428.036095999996</v>
      </c>
      <c r="E745" s="110">
        <f t="shared" si="36"/>
        <v>86398.447103999992</v>
      </c>
      <c r="F745" s="102" t="str">
        <f t="shared" si="39"/>
        <v/>
      </c>
      <c r="H745" s="2">
        <v>44.04</v>
      </c>
      <c r="I745" s="17" t="s">
        <v>888</v>
      </c>
      <c r="J745" s="23">
        <f t="shared" si="37"/>
        <v>91913.241599999994</v>
      </c>
      <c r="K745" s="2" t="s">
        <v>889</v>
      </c>
    </row>
    <row r="746" spans="1:11" x14ac:dyDescent="0.25">
      <c r="A746" s="120" t="s">
        <v>923</v>
      </c>
      <c r="B746" s="109" t="s">
        <v>872</v>
      </c>
      <c r="C746" s="110">
        <f t="shared" si="38"/>
        <v>95043.801599999992</v>
      </c>
      <c r="D746" s="113">
        <f t="shared" si="35"/>
        <v>100746.42969599999</v>
      </c>
      <c r="E746" s="110">
        <f t="shared" si="36"/>
        <v>89341.173503999991</v>
      </c>
      <c r="F746" s="102" t="str">
        <f t="shared" si="39"/>
        <v/>
      </c>
      <c r="H746" s="2">
        <v>45.54</v>
      </c>
      <c r="I746" s="17" t="s">
        <v>888</v>
      </c>
      <c r="J746" s="23">
        <f t="shared" si="37"/>
        <v>95043.801599999992</v>
      </c>
      <c r="K746" s="2" t="s">
        <v>889</v>
      </c>
    </row>
    <row r="747" spans="1:11" x14ac:dyDescent="0.25">
      <c r="A747" s="120" t="s">
        <v>924</v>
      </c>
      <c r="B747" s="109" t="s">
        <v>872</v>
      </c>
      <c r="C747" s="110">
        <f t="shared" si="38"/>
        <v>98236.972800000003</v>
      </c>
      <c r="D747" s="113">
        <f t="shared" si="35"/>
        <v>104131.191168</v>
      </c>
      <c r="E747" s="110">
        <f t="shared" si="36"/>
        <v>92342.754432000002</v>
      </c>
      <c r="F747" s="102" t="str">
        <f t="shared" si="39"/>
        <v/>
      </c>
      <c r="H747" s="2">
        <v>47.07</v>
      </c>
      <c r="I747" s="17" t="s">
        <v>888</v>
      </c>
      <c r="J747" s="23">
        <f t="shared" si="37"/>
        <v>98236.972800000003</v>
      </c>
      <c r="K747" s="2" t="s">
        <v>889</v>
      </c>
    </row>
    <row r="748" spans="1:11" x14ac:dyDescent="0.25">
      <c r="A748" s="120" t="s">
        <v>925</v>
      </c>
      <c r="B748" s="109" t="s">
        <v>872</v>
      </c>
      <c r="C748" s="110">
        <f t="shared" si="38"/>
        <v>52009.036800000009</v>
      </c>
      <c r="D748" s="113">
        <f t="shared" si="35"/>
        <v>55129.579008000015</v>
      </c>
      <c r="E748" s="110">
        <f t="shared" si="36"/>
        <v>48888.494592000003</v>
      </c>
      <c r="F748" s="102" t="str">
        <f t="shared" si="39"/>
        <v/>
      </c>
      <c r="H748" s="2">
        <v>24.92</v>
      </c>
      <c r="I748" s="17" t="s">
        <v>888</v>
      </c>
      <c r="J748" s="23">
        <f t="shared" si="37"/>
        <v>52009.036800000009</v>
      </c>
      <c r="K748" s="2" t="s">
        <v>889</v>
      </c>
    </row>
    <row r="749" spans="1:11" x14ac:dyDescent="0.25">
      <c r="A749" s="120" t="s">
        <v>926</v>
      </c>
      <c r="B749" s="109" t="s">
        <v>872</v>
      </c>
      <c r="C749" s="110">
        <f t="shared" si="38"/>
        <v>53991.724799999996</v>
      </c>
      <c r="D749" s="113">
        <f t="shared" si="35"/>
        <v>57231.228287999998</v>
      </c>
      <c r="E749" s="110">
        <f t="shared" si="36"/>
        <v>50752.221311999994</v>
      </c>
      <c r="F749" s="102" t="str">
        <f t="shared" si="39"/>
        <v/>
      </c>
      <c r="H749" s="2">
        <v>25.87</v>
      </c>
      <c r="I749" s="17" t="s">
        <v>888</v>
      </c>
      <c r="J749" s="23">
        <f t="shared" si="37"/>
        <v>53991.724799999996</v>
      </c>
      <c r="K749" s="2" t="s">
        <v>889</v>
      </c>
    </row>
    <row r="750" spans="1:11" x14ac:dyDescent="0.25">
      <c r="A750" s="120" t="s">
        <v>927</v>
      </c>
      <c r="B750" s="109" t="s">
        <v>872</v>
      </c>
      <c r="C750" s="110">
        <f t="shared" si="38"/>
        <v>55786.579200000007</v>
      </c>
      <c r="D750" s="113">
        <f t="shared" si="35"/>
        <v>59133.77395200001</v>
      </c>
      <c r="E750" s="110">
        <f t="shared" si="36"/>
        <v>52439.384448000004</v>
      </c>
      <c r="F750" s="102" t="str">
        <f t="shared" si="39"/>
        <v/>
      </c>
      <c r="H750" s="2">
        <v>26.73</v>
      </c>
      <c r="I750" s="17" t="s">
        <v>888</v>
      </c>
      <c r="J750" s="23">
        <f t="shared" si="37"/>
        <v>55786.579200000007</v>
      </c>
      <c r="K750" s="2" t="s">
        <v>889</v>
      </c>
    </row>
    <row r="751" spans="1:11" x14ac:dyDescent="0.25">
      <c r="A751" s="120" t="s">
        <v>928</v>
      </c>
      <c r="B751" s="109" t="s">
        <v>872</v>
      </c>
      <c r="C751" s="110">
        <f t="shared" si="38"/>
        <v>57372.729599999999</v>
      </c>
      <c r="D751" s="113">
        <f t="shared" si="35"/>
        <v>60815.093376000004</v>
      </c>
      <c r="E751" s="110">
        <f t="shared" si="36"/>
        <v>53930.365823999993</v>
      </c>
      <c r="F751" s="102" t="str">
        <f t="shared" si="39"/>
        <v/>
      </c>
      <c r="H751" s="2">
        <v>27.49</v>
      </c>
      <c r="I751" s="17" t="s">
        <v>888</v>
      </c>
      <c r="J751" s="23">
        <f t="shared" si="37"/>
        <v>57372.729599999999</v>
      </c>
      <c r="K751" s="2" t="s">
        <v>889</v>
      </c>
    </row>
    <row r="752" spans="1:11" x14ac:dyDescent="0.25">
      <c r="A752" s="120" t="s">
        <v>929</v>
      </c>
      <c r="B752" s="109" t="s">
        <v>872</v>
      </c>
      <c r="C752" s="110">
        <f t="shared" si="38"/>
        <v>59626.732799999998</v>
      </c>
      <c r="D752" s="113">
        <f t="shared" si="35"/>
        <v>63204.336768000001</v>
      </c>
      <c r="E752" s="110">
        <f t="shared" si="36"/>
        <v>56049.128831999995</v>
      </c>
      <c r="F752" s="102" t="str">
        <f t="shared" si="39"/>
        <v/>
      </c>
      <c r="H752" s="2">
        <v>28.57</v>
      </c>
      <c r="I752" s="17" t="s">
        <v>888</v>
      </c>
      <c r="J752" s="23">
        <f t="shared" si="37"/>
        <v>59626.732799999998</v>
      </c>
      <c r="K752" s="2" t="s">
        <v>889</v>
      </c>
    </row>
    <row r="753" spans="1:11" x14ac:dyDescent="0.25">
      <c r="A753" s="120" t="s">
        <v>930</v>
      </c>
      <c r="B753" s="109" t="s">
        <v>872</v>
      </c>
      <c r="C753" s="110">
        <f t="shared" si="38"/>
        <v>61588.550400000007</v>
      </c>
      <c r="D753" s="113">
        <f t="shared" si="35"/>
        <v>65283.86342400001</v>
      </c>
      <c r="E753" s="110">
        <f t="shared" si="36"/>
        <v>57893.237376000005</v>
      </c>
      <c r="F753" s="102" t="str">
        <f t="shared" si="39"/>
        <v/>
      </c>
      <c r="H753" s="2">
        <v>29.51</v>
      </c>
      <c r="I753" s="17" t="s">
        <v>888</v>
      </c>
      <c r="J753" s="23">
        <f t="shared" si="37"/>
        <v>61588.550400000007</v>
      </c>
      <c r="K753" s="2" t="s">
        <v>889</v>
      </c>
    </row>
    <row r="754" spans="1:11" x14ac:dyDescent="0.25">
      <c r="A754" s="120" t="s">
        <v>931</v>
      </c>
      <c r="B754" s="109" t="s">
        <v>872</v>
      </c>
      <c r="C754" s="110">
        <f t="shared" si="38"/>
        <v>63654.720000000001</v>
      </c>
      <c r="D754" s="113">
        <f t="shared" si="35"/>
        <v>67474.003200000006</v>
      </c>
      <c r="E754" s="110">
        <f t="shared" si="36"/>
        <v>59835.436799999996</v>
      </c>
      <c r="F754" s="102" t="str">
        <f t="shared" si="39"/>
        <v/>
      </c>
      <c r="H754" s="2">
        <v>30.5</v>
      </c>
      <c r="I754" s="17" t="s">
        <v>888</v>
      </c>
      <c r="J754" s="23">
        <f t="shared" si="37"/>
        <v>63654.720000000001</v>
      </c>
      <c r="K754" s="2" t="s">
        <v>889</v>
      </c>
    </row>
    <row r="755" spans="1:11" x14ac:dyDescent="0.25">
      <c r="A755" s="120" t="s">
        <v>932</v>
      </c>
      <c r="B755" s="109" t="s">
        <v>872</v>
      </c>
      <c r="C755" s="110">
        <f t="shared" si="38"/>
        <v>66159.168000000005</v>
      </c>
      <c r="D755" s="113">
        <f t="shared" si="35"/>
        <v>70128.718080000006</v>
      </c>
      <c r="E755" s="110">
        <f t="shared" si="36"/>
        <v>62189.617920000004</v>
      </c>
      <c r="F755" s="102" t="str">
        <f t="shared" si="39"/>
        <v/>
      </c>
      <c r="H755" s="2">
        <v>31.7</v>
      </c>
      <c r="I755" s="17" t="s">
        <v>888</v>
      </c>
      <c r="J755" s="23">
        <f t="shared" si="37"/>
        <v>66159.168000000005</v>
      </c>
      <c r="K755" s="2" t="s">
        <v>889</v>
      </c>
    </row>
    <row r="756" spans="1:11" x14ac:dyDescent="0.25">
      <c r="A756" s="120" t="s">
        <v>933</v>
      </c>
      <c r="B756" s="109" t="s">
        <v>872</v>
      </c>
      <c r="C756" s="110">
        <f t="shared" si="38"/>
        <v>68559.263999999996</v>
      </c>
      <c r="D756" s="113">
        <f t="shared" si="35"/>
        <v>72672.819839999996</v>
      </c>
      <c r="E756" s="110">
        <f t="shared" si="36"/>
        <v>64445.708159999995</v>
      </c>
      <c r="F756" s="102" t="str">
        <f t="shared" si="39"/>
        <v/>
      </c>
      <c r="H756" s="2">
        <v>32.85</v>
      </c>
      <c r="I756" s="17" t="s">
        <v>888</v>
      </c>
      <c r="J756" s="23">
        <f t="shared" si="37"/>
        <v>68559.263999999996</v>
      </c>
      <c r="K756" s="2" t="s">
        <v>889</v>
      </c>
    </row>
    <row r="757" spans="1:11" x14ac:dyDescent="0.25">
      <c r="A757" s="120" t="s">
        <v>934</v>
      </c>
      <c r="B757" s="109" t="s">
        <v>872</v>
      </c>
      <c r="C757" s="110">
        <f t="shared" si="38"/>
        <v>71293.286399999997</v>
      </c>
      <c r="D757" s="113">
        <f t="shared" si="35"/>
        <v>75570.883583999996</v>
      </c>
      <c r="E757" s="110">
        <f t="shared" si="36"/>
        <v>67015.689215999999</v>
      </c>
      <c r="F757" s="102" t="str">
        <f t="shared" si="39"/>
        <v/>
      </c>
      <c r="H757" s="2">
        <v>34.159999999999997</v>
      </c>
      <c r="I757" s="17" t="s">
        <v>888</v>
      </c>
      <c r="J757" s="23">
        <f t="shared" si="37"/>
        <v>71293.286399999997</v>
      </c>
      <c r="K757" s="2" t="s">
        <v>889</v>
      </c>
    </row>
    <row r="758" spans="1:11" x14ac:dyDescent="0.25">
      <c r="A758" s="120" t="s">
        <v>935</v>
      </c>
      <c r="B758" s="109" t="s">
        <v>872</v>
      </c>
      <c r="C758" s="110">
        <f t="shared" si="38"/>
        <v>73902.0864</v>
      </c>
      <c r="D758" s="113">
        <f t="shared" si="35"/>
        <v>78336.211584000004</v>
      </c>
      <c r="E758" s="110">
        <f t="shared" si="36"/>
        <v>69467.961215999996</v>
      </c>
      <c r="F758" s="102" t="str">
        <f t="shared" si="39"/>
        <v/>
      </c>
      <c r="H758" s="2">
        <v>35.409999999999997</v>
      </c>
      <c r="I758" s="17" t="s">
        <v>888</v>
      </c>
      <c r="J758" s="23">
        <f t="shared" si="37"/>
        <v>73902.0864</v>
      </c>
      <c r="K758" s="2" t="s">
        <v>889</v>
      </c>
    </row>
    <row r="759" spans="1:11" x14ac:dyDescent="0.25">
      <c r="A759" s="120" t="s">
        <v>936</v>
      </c>
      <c r="B759" s="109" t="s">
        <v>872</v>
      </c>
      <c r="C759" s="110">
        <f t="shared" si="38"/>
        <v>76490.016000000003</v>
      </c>
      <c r="D759" s="113">
        <f t="shared" si="35"/>
        <v>81079.416960000002</v>
      </c>
      <c r="E759" s="110">
        <f t="shared" si="36"/>
        <v>71900.615040000004</v>
      </c>
      <c r="F759" s="102" t="str">
        <f t="shared" si="39"/>
        <v/>
      </c>
      <c r="H759" s="2">
        <v>36.65</v>
      </c>
      <c r="I759" s="17" t="s">
        <v>888</v>
      </c>
      <c r="J759" s="23">
        <f t="shared" si="37"/>
        <v>76490.016000000003</v>
      </c>
      <c r="K759" s="2" t="s">
        <v>889</v>
      </c>
    </row>
    <row r="760" spans="1:11" x14ac:dyDescent="0.25">
      <c r="A760" s="120" t="s">
        <v>937</v>
      </c>
      <c r="B760" s="109" t="s">
        <v>872</v>
      </c>
      <c r="C760" s="110">
        <f t="shared" si="38"/>
        <v>78973.593600000007</v>
      </c>
      <c r="D760" s="113">
        <f t="shared" si="35"/>
        <v>83712.009216000006</v>
      </c>
      <c r="E760" s="110">
        <f t="shared" si="36"/>
        <v>74235.177984000009</v>
      </c>
      <c r="F760" s="102" t="str">
        <f t="shared" si="39"/>
        <v/>
      </c>
      <c r="H760" s="2">
        <v>37.840000000000003</v>
      </c>
      <c r="I760" s="17" t="s">
        <v>888</v>
      </c>
      <c r="J760" s="23">
        <f t="shared" si="37"/>
        <v>78973.593600000007</v>
      </c>
      <c r="K760" s="2" t="s">
        <v>889</v>
      </c>
    </row>
    <row r="761" spans="1:11" x14ac:dyDescent="0.25">
      <c r="A761" s="120" t="s">
        <v>938</v>
      </c>
      <c r="B761" s="109" t="s">
        <v>872</v>
      </c>
      <c r="C761" s="110">
        <f t="shared" si="38"/>
        <v>81561.523199999996</v>
      </c>
      <c r="D761" s="113">
        <f t="shared" si="35"/>
        <v>86455.214592000004</v>
      </c>
      <c r="E761" s="110">
        <f t="shared" si="36"/>
        <v>76667.831807999988</v>
      </c>
      <c r="F761" s="102" t="str">
        <f t="shared" si="39"/>
        <v/>
      </c>
      <c r="H761" s="2">
        <v>39.08</v>
      </c>
      <c r="I761" s="17" t="s">
        <v>888</v>
      </c>
      <c r="J761" s="23">
        <f t="shared" si="37"/>
        <v>81561.523199999996</v>
      </c>
      <c r="K761" s="2" t="s">
        <v>889</v>
      </c>
    </row>
    <row r="762" spans="1:11" x14ac:dyDescent="0.25">
      <c r="A762" s="120" t="s">
        <v>939</v>
      </c>
      <c r="B762" s="109" t="s">
        <v>872</v>
      </c>
      <c r="C762" s="110">
        <f t="shared" si="38"/>
        <v>65574.796800000011</v>
      </c>
      <c r="D762" s="113">
        <f t="shared" si="35"/>
        <v>69509.284608000016</v>
      </c>
      <c r="E762" s="110">
        <f t="shared" si="36"/>
        <v>61640.308992000006</v>
      </c>
      <c r="F762" s="102" t="str">
        <f t="shared" si="39"/>
        <v/>
      </c>
      <c r="H762" s="2">
        <v>31.42</v>
      </c>
      <c r="I762" s="17" t="s">
        <v>888</v>
      </c>
      <c r="J762" s="23">
        <f t="shared" si="37"/>
        <v>65574.796800000011</v>
      </c>
      <c r="K762" s="2" t="s">
        <v>889</v>
      </c>
    </row>
    <row r="763" spans="1:11" x14ac:dyDescent="0.25">
      <c r="A763" s="120" t="s">
        <v>940</v>
      </c>
      <c r="B763" s="109" t="s">
        <v>872</v>
      </c>
      <c r="C763" s="110">
        <f t="shared" si="38"/>
        <v>67682.707200000004</v>
      </c>
      <c r="D763" s="113">
        <f t="shared" si="35"/>
        <v>71743.669632000005</v>
      </c>
      <c r="E763" s="110">
        <f t="shared" si="36"/>
        <v>63621.744768000004</v>
      </c>
      <c r="F763" s="102" t="str">
        <f t="shared" si="39"/>
        <v/>
      </c>
      <c r="H763" s="2">
        <v>32.43</v>
      </c>
      <c r="I763" s="17" t="s">
        <v>888</v>
      </c>
      <c r="J763" s="23">
        <f t="shared" si="37"/>
        <v>67682.707200000004</v>
      </c>
      <c r="K763" s="2" t="s">
        <v>889</v>
      </c>
    </row>
    <row r="764" spans="1:11" x14ac:dyDescent="0.25">
      <c r="A764" s="120" t="s">
        <v>941</v>
      </c>
      <c r="B764" s="109" t="s">
        <v>872</v>
      </c>
      <c r="C764" s="110">
        <f t="shared" si="38"/>
        <v>69957.580800000011</v>
      </c>
      <c r="D764" s="113">
        <f t="shared" si="35"/>
        <v>74155.035648000019</v>
      </c>
      <c r="E764" s="110">
        <f t="shared" si="36"/>
        <v>65760.125952000002</v>
      </c>
      <c r="F764" s="102" t="str">
        <f t="shared" si="39"/>
        <v/>
      </c>
      <c r="H764" s="2">
        <v>33.520000000000003</v>
      </c>
      <c r="I764" s="17" t="s">
        <v>888</v>
      </c>
      <c r="J764" s="23">
        <f t="shared" si="37"/>
        <v>69957.580800000011</v>
      </c>
      <c r="K764" s="2" t="s">
        <v>889</v>
      </c>
    </row>
    <row r="765" spans="1:11" x14ac:dyDescent="0.25">
      <c r="A765" s="120" t="s">
        <v>942</v>
      </c>
      <c r="B765" s="109" t="s">
        <v>872</v>
      </c>
      <c r="C765" s="110">
        <f t="shared" si="38"/>
        <v>72524.639999999999</v>
      </c>
      <c r="D765" s="113">
        <f t="shared" si="35"/>
        <v>76876.118400000007</v>
      </c>
      <c r="E765" s="110">
        <f t="shared" si="36"/>
        <v>68173.161599999992</v>
      </c>
      <c r="F765" s="102" t="str">
        <f t="shared" si="39"/>
        <v>Duplicate</v>
      </c>
      <c r="H765" s="2">
        <v>34.75</v>
      </c>
      <c r="I765" s="17" t="s">
        <v>888</v>
      </c>
      <c r="J765" s="23">
        <f t="shared" si="37"/>
        <v>72524.639999999999</v>
      </c>
      <c r="K765" s="2" t="s">
        <v>889</v>
      </c>
    </row>
    <row r="766" spans="1:11" x14ac:dyDescent="0.25">
      <c r="A766" s="120" t="s">
        <v>943</v>
      </c>
      <c r="B766" s="109" t="s">
        <v>872</v>
      </c>
      <c r="C766" s="110">
        <f t="shared" si="38"/>
        <v>74653.420800000007</v>
      </c>
      <c r="D766" s="113">
        <f t="shared" si="35"/>
        <v>79132.626048000006</v>
      </c>
      <c r="E766" s="110">
        <f t="shared" si="36"/>
        <v>70174.215552000009</v>
      </c>
      <c r="F766" s="102" t="str">
        <f t="shared" si="39"/>
        <v>Duplicate</v>
      </c>
      <c r="H766" s="2">
        <v>35.770000000000003</v>
      </c>
      <c r="I766" s="17" t="s">
        <v>888</v>
      </c>
      <c r="J766" s="23">
        <f t="shared" si="37"/>
        <v>74653.420800000007</v>
      </c>
      <c r="K766" s="2" t="s">
        <v>889</v>
      </c>
    </row>
    <row r="767" spans="1:11" x14ac:dyDescent="0.25">
      <c r="A767" s="120" t="s">
        <v>944</v>
      </c>
      <c r="B767" s="109" t="s">
        <v>872</v>
      </c>
      <c r="C767" s="110">
        <f t="shared" si="38"/>
        <v>77637.888000000006</v>
      </c>
      <c r="D767" s="113">
        <f t="shared" si="35"/>
        <v>82296.161280000015</v>
      </c>
      <c r="E767" s="110">
        <f t="shared" si="36"/>
        <v>72979.614719999998</v>
      </c>
      <c r="F767" s="102" t="str">
        <f t="shared" si="39"/>
        <v>Duplicate</v>
      </c>
      <c r="H767" s="2">
        <v>37.200000000000003</v>
      </c>
      <c r="I767" s="17" t="s">
        <v>888</v>
      </c>
      <c r="J767" s="23">
        <f t="shared" si="37"/>
        <v>77637.888000000006</v>
      </c>
      <c r="K767" s="2" t="s">
        <v>889</v>
      </c>
    </row>
    <row r="768" spans="1:11" x14ac:dyDescent="0.25">
      <c r="A768" s="120" t="s">
        <v>945</v>
      </c>
      <c r="B768" s="109" t="s">
        <v>872</v>
      </c>
      <c r="C768" s="110">
        <f t="shared" si="38"/>
        <v>81832.838400000008</v>
      </c>
      <c r="D768" s="113">
        <f t="shared" si="35"/>
        <v>86742.80870400001</v>
      </c>
      <c r="E768" s="110">
        <f t="shared" si="36"/>
        <v>76922.868096000006</v>
      </c>
      <c r="F768" s="102" t="str">
        <f t="shared" si="39"/>
        <v>Duplicate</v>
      </c>
      <c r="H768" s="2">
        <v>39.21</v>
      </c>
      <c r="I768" s="17" t="s">
        <v>888</v>
      </c>
      <c r="J768" s="23">
        <f t="shared" si="37"/>
        <v>81832.838400000008</v>
      </c>
      <c r="K768" s="2" t="s">
        <v>889</v>
      </c>
    </row>
    <row r="769" spans="1:11" x14ac:dyDescent="0.25">
      <c r="A769" s="120" t="s">
        <v>946</v>
      </c>
      <c r="B769" s="109" t="s">
        <v>872</v>
      </c>
      <c r="C769" s="110">
        <f t="shared" si="38"/>
        <v>82083.283199999991</v>
      </c>
      <c r="D769" s="113">
        <f t="shared" si="35"/>
        <v>87008.280191999991</v>
      </c>
      <c r="E769" s="110">
        <f t="shared" si="36"/>
        <v>77158.28620799999</v>
      </c>
      <c r="F769" s="102" t="str">
        <f t="shared" si="39"/>
        <v/>
      </c>
      <c r="H769" s="2">
        <v>39.33</v>
      </c>
      <c r="I769" s="17" t="s">
        <v>888</v>
      </c>
      <c r="J769" s="23">
        <f t="shared" si="37"/>
        <v>82083.283199999991</v>
      </c>
      <c r="K769" s="2" t="s">
        <v>889</v>
      </c>
    </row>
    <row r="770" spans="1:11" x14ac:dyDescent="0.25">
      <c r="A770" s="120" t="s">
        <v>947</v>
      </c>
      <c r="B770" s="109" t="s">
        <v>872</v>
      </c>
      <c r="C770" s="110">
        <f t="shared" si="38"/>
        <v>85902.566399999996</v>
      </c>
      <c r="D770" s="113">
        <f t="shared" ref="D770:D833" si="40">SUM(C770*1.06)</f>
        <v>91056.720384</v>
      </c>
      <c r="E770" s="110">
        <f t="shared" ref="E770:E833" si="41">SUM(C770*0.94)</f>
        <v>80748.412415999992</v>
      </c>
      <c r="F770" s="102" t="str">
        <f t="shared" si="39"/>
        <v/>
      </c>
      <c r="H770" s="2">
        <v>41.16</v>
      </c>
      <c r="I770" s="17" t="s">
        <v>888</v>
      </c>
      <c r="J770" s="23">
        <f t="shared" si="37"/>
        <v>85902.566399999996</v>
      </c>
      <c r="K770" s="2" t="s">
        <v>889</v>
      </c>
    </row>
    <row r="771" spans="1:11" x14ac:dyDescent="0.25">
      <c r="A771" s="120" t="s">
        <v>948</v>
      </c>
      <c r="B771" s="109" t="s">
        <v>872</v>
      </c>
      <c r="C771" s="110">
        <f t="shared" si="38"/>
        <v>68329.689600000012</v>
      </c>
      <c r="D771" s="113">
        <f t="shared" si="40"/>
        <v>72429.470976000011</v>
      </c>
      <c r="E771" s="110">
        <f t="shared" si="41"/>
        <v>64229.908224000006</v>
      </c>
      <c r="F771" s="102" t="str">
        <f t="shared" si="39"/>
        <v/>
      </c>
      <c r="H771" s="2">
        <v>32.74</v>
      </c>
      <c r="I771" s="17" t="s">
        <v>888</v>
      </c>
      <c r="J771" s="23">
        <f t="shared" si="37"/>
        <v>68329.689600000012</v>
      </c>
      <c r="K771" s="2" t="s">
        <v>889</v>
      </c>
    </row>
    <row r="772" spans="1:11" x14ac:dyDescent="0.25">
      <c r="A772" s="120" t="s">
        <v>949</v>
      </c>
      <c r="B772" s="109" t="s">
        <v>872</v>
      </c>
      <c r="C772" s="110">
        <f t="shared" si="38"/>
        <v>71564.601599999995</v>
      </c>
      <c r="D772" s="113">
        <f t="shared" si="40"/>
        <v>75858.477696000002</v>
      </c>
      <c r="E772" s="110">
        <f t="shared" si="41"/>
        <v>67270.725503999987</v>
      </c>
      <c r="F772" s="102" t="str">
        <f t="shared" si="39"/>
        <v/>
      </c>
      <c r="H772" s="2">
        <v>34.29</v>
      </c>
      <c r="I772" s="17" t="s">
        <v>888</v>
      </c>
      <c r="J772" s="23">
        <f t="shared" si="37"/>
        <v>71564.601599999995</v>
      </c>
      <c r="K772" s="2" t="s">
        <v>889</v>
      </c>
    </row>
    <row r="773" spans="1:11" x14ac:dyDescent="0.25">
      <c r="A773" s="120" t="s">
        <v>950</v>
      </c>
      <c r="B773" s="109" t="s">
        <v>872</v>
      </c>
      <c r="C773" s="110">
        <f t="shared" si="38"/>
        <v>74236.012799999997</v>
      </c>
      <c r="D773" s="113">
        <f t="shared" si="40"/>
        <v>78690.173567999998</v>
      </c>
      <c r="E773" s="110">
        <f t="shared" si="41"/>
        <v>69781.852031999995</v>
      </c>
      <c r="F773" s="102" t="str">
        <f t="shared" si="39"/>
        <v>Duplicate</v>
      </c>
      <c r="H773" s="2">
        <v>35.57</v>
      </c>
      <c r="I773" s="17" t="s">
        <v>888</v>
      </c>
      <c r="J773" s="23">
        <f t="shared" si="37"/>
        <v>74236.012799999997</v>
      </c>
      <c r="K773" s="2" t="s">
        <v>889</v>
      </c>
    </row>
    <row r="774" spans="1:11" x14ac:dyDescent="0.25">
      <c r="A774" s="120" t="s">
        <v>951</v>
      </c>
      <c r="B774" s="109" t="s">
        <v>872</v>
      </c>
      <c r="C774" s="110">
        <f t="shared" si="38"/>
        <v>76907.423999999999</v>
      </c>
      <c r="D774" s="113">
        <f t="shared" si="40"/>
        <v>81521.869440000009</v>
      </c>
      <c r="E774" s="110">
        <f t="shared" si="41"/>
        <v>72292.978559999989</v>
      </c>
      <c r="F774" s="102" t="str">
        <f t="shared" si="39"/>
        <v>Duplicate</v>
      </c>
      <c r="H774" s="2">
        <v>36.85</v>
      </c>
      <c r="I774" s="17" t="s">
        <v>888</v>
      </c>
      <c r="J774" s="23">
        <f t="shared" si="37"/>
        <v>76907.423999999999</v>
      </c>
      <c r="K774" s="2" t="s">
        <v>889</v>
      </c>
    </row>
    <row r="775" spans="1:11" x14ac:dyDescent="0.25">
      <c r="A775" s="120" t="s">
        <v>952</v>
      </c>
      <c r="B775" s="109" t="s">
        <v>872</v>
      </c>
      <c r="C775" s="110">
        <f t="shared" si="38"/>
        <v>79766.668799999999</v>
      </c>
      <c r="D775" s="113">
        <f t="shared" si="40"/>
        <v>84552.668927999999</v>
      </c>
      <c r="E775" s="110">
        <f t="shared" si="41"/>
        <v>74980.668672</v>
      </c>
      <c r="F775" s="102" t="str">
        <f t="shared" si="39"/>
        <v/>
      </c>
      <c r="H775" s="2">
        <v>38.22</v>
      </c>
      <c r="I775" s="17" t="s">
        <v>888</v>
      </c>
      <c r="J775" s="23">
        <f t="shared" si="37"/>
        <v>79766.668799999999</v>
      </c>
      <c r="K775" s="2" t="s">
        <v>889</v>
      </c>
    </row>
    <row r="776" spans="1:11" x14ac:dyDescent="0.25">
      <c r="A776" s="120" t="s">
        <v>953</v>
      </c>
      <c r="B776" s="109" t="s">
        <v>872</v>
      </c>
      <c r="C776" s="110">
        <f t="shared" si="38"/>
        <v>82312.857600000003</v>
      </c>
      <c r="D776" s="113">
        <f t="shared" si="40"/>
        <v>87251.629056000005</v>
      </c>
      <c r="E776" s="110">
        <f t="shared" si="41"/>
        <v>77374.086144000001</v>
      </c>
      <c r="F776" s="102" t="str">
        <f t="shared" si="39"/>
        <v/>
      </c>
      <c r="H776" s="2">
        <v>39.44</v>
      </c>
      <c r="I776" s="17" t="s">
        <v>888</v>
      </c>
      <c r="J776" s="23">
        <f t="shared" ref="J776" si="42">H776*40*52.176</f>
        <v>82312.857600000003</v>
      </c>
      <c r="K776" s="2" t="s">
        <v>889</v>
      </c>
    </row>
    <row r="777" spans="1:11" x14ac:dyDescent="0.25">
      <c r="A777" s="120" t="s">
        <v>954</v>
      </c>
      <c r="B777" s="109" t="s">
        <v>872</v>
      </c>
      <c r="C777" s="110">
        <f t="shared" ref="C777:C788" si="43">J777</f>
        <v>85067.75039999999</v>
      </c>
      <c r="D777" s="113">
        <f t="shared" si="40"/>
        <v>90171.815424</v>
      </c>
      <c r="E777" s="110">
        <f t="shared" si="41"/>
        <v>79963.685375999979</v>
      </c>
      <c r="F777" s="102" t="str">
        <f t="shared" si="39"/>
        <v/>
      </c>
      <c r="H777" s="2">
        <v>40.76</v>
      </c>
      <c r="I777" s="17" t="s">
        <v>888</v>
      </c>
      <c r="J777" s="23">
        <f>H777*40*52.176</f>
        <v>85067.75039999999</v>
      </c>
      <c r="K777" s="2" t="s">
        <v>889</v>
      </c>
    </row>
    <row r="778" spans="1:11" x14ac:dyDescent="0.25">
      <c r="A778" s="120" t="s">
        <v>955</v>
      </c>
      <c r="B778" s="109" t="s">
        <v>872</v>
      </c>
      <c r="C778" s="110">
        <f t="shared" si="43"/>
        <v>71418.508799999996</v>
      </c>
      <c r="D778" s="113">
        <f t="shared" si="40"/>
        <v>75703.619328000001</v>
      </c>
      <c r="E778" s="110">
        <f t="shared" si="41"/>
        <v>67133.398271999991</v>
      </c>
      <c r="F778" s="102" t="str">
        <f t="shared" si="39"/>
        <v>Duplicate</v>
      </c>
      <c r="H778" s="2">
        <v>34.22</v>
      </c>
      <c r="I778" s="17" t="s">
        <v>888</v>
      </c>
      <c r="J778" s="23">
        <f>H778*40*52.176</f>
        <v>71418.508799999996</v>
      </c>
      <c r="K778" s="2" t="s">
        <v>889</v>
      </c>
    </row>
    <row r="779" spans="1:11" x14ac:dyDescent="0.25">
      <c r="A779" s="120" t="s">
        <v>956</v>
      </c>
      <c r="B779" s="109" t="s">
        <v>872</v>
      </c>
      <c r="C779" s="110">
        <f t="shared" si="43"/>
        <v>67077.465599999996</v>
      </c>
      <c r="D779" s="113">
        <f t="shared" si="40"/>
        <v>71102.113536000004</v>
      </c>
      <c r="E779" s="110">
        <f t="shared" si="41"/>
        <v>63052.817663999995</v>
      </c>
      <c r="F779" s="102" t="str">
        <f t="shared" si="39"/>
        <v>Duplicate</v>
      </c>
      <c r="H779" s="2">
        <v>32.14</v>
      </c>
      <c r="I779" s="17" t="s">
        <v>888</v>
      </c>
      <c r="J779" s="23">
        <f t="shared" ref="J779:J842" si="44">H779*40*52.176</f>
        <v>67077.465599999996</v>
      </c>
      <c r="K779" s="2" t="s">
        <v>889</v>
      </c>
    </row>
    <row r="780" spans="1:11" x14ac:dyDescent="0.25">
      <c r="A780" s="120" t="s">
        <v>957</v>
      </c>
      <c r="B780" s="109" t="s">
        <v>872</v>
      </c>
      <c r="C780" s="110">
        <f t="shared" si="43"/>
        <v>69373.209600000017</v>
      </c>
      <c r="D780" s="113">
        <f t="shared" si="40"/>
        <v>73535.602176000015</v>
      </c>
      <c r="E780" s="110">
        <f t="shared" si="41"/>
        <v>65210.817024000011</v>
      </c>
      <c r="F780" s="102" t="str">
        <f t="shared" si="39"/>
        <v/>
      </c>
      <c r="H780" s="2">
        <v>33.24</v>
      </c>
      <c r="I780" s="17" t="s">
        <v>888</v>
      </c>
      <c r="J780" s="23">
        <f t="shared" si="44"/>
        <v>69373.209600000017</v>
      </c>
      <c r="K780" s="2" t="s">
        <v>889</v>
      </c>
    </row>
    <row r="781" spans="1:11" x14ac:dyDescent="0.25">
      <c r="A781" s="120" t="s">
        <v>958</v>
      </c>
      <c r="B781" s="109" t="s">
        <v>872</v>
      </c>
      <c r="C781" s="110">
        <f t="shared" si="43"/>
        <v>71752.435200000007</v>
      </c>
      <c r="D781" s="113">
        <f t="shared" si="40"/>
        <v>76057.581312000009</v>
      </c>
      <c r="E781" s="110">
        <f t="shared" si="41"/>
        <v>67447.289088000005</v>
      </c>
      <c r="F781" s="102" t="str">
        <f t="shared" si="39"/>
        <v/>
      </c>
      <c r="H781" s="2">
        <v>34.380000000000003</v>
      </c>
      <c r="I781" s="17" t="s">
        <v>888</v>
      </c>
      <c r="J781" s="23">
        <f t="shared" si="44"/>
        <v>71752.435200000007</v>
      </c>
      <c r="K781" s="2" t="s">
        <v>889</v>
      </c>
    </row>
    <row r="782" spans="1:11" x14ac:dyDescent="0.25">
      <c r="A782" s="120" t="s">
        <v>959</v>
      </c>
      <c r="B782" s="109" t="s">
        <v>872</v>
      </c>
      <c r="C782" s="110">
        <f t="shared" si="43"/>
        <v>74716.032000000007</v>
      </c>
      <c r="D782" s="113">
        <f t="shared" si="40"/>
        <v>79198.993920000008</v>
      </c>
      <c r="E782" s="110">
        <f t="shared" si="41"/>
        <v>70233.070080000005</v>
      </c>
      <c r="F782" s="102" t="str">
        <f t="shared" si="39"/>
        <v/>
      </c>
      <c r="H782" s="2">
        <v>35.799999999999997</v>
      </c>
      <c r="I782" s="17" t="s">
        <v>888</v>
      </c>
      <c r="J782" s="23">
        <f t="shared" si="44"/>
        <v>74716.032000000007</v>
      </c>
      <c r="K782" s="2" t="s">
        <v>889</v>
      </c>
    </row>
    <row r="783" spans="1:11" x14ac:dyDescent="0.25">
      <c r="A783" s="120" t="s">
        <v>960</v>
      </c>
      <c r="B783" s="109" t="s">
        <v>872</v>
      </c>
      <c r="C783" s="110">
        <f t="shared" si="43"/>
        <v>77637.888000000006</v>
      </c>
      <c r="D783" s="113">
        <f t="shared" si="40"/>
        <v>82296.161280000015</v>
      </c>
      <c r="E783" s="110">
        <f t="shared" si="41"/>
        <v>72979.614719999998</v>
      </c>
      <c r="F783" s="102" t="str">
        <f t="shared" si="39"/>
        <v>Duplicate</v>
      </c>
      <c r="H783" s="2">
        <v>37.200000000000003</v>
      </c>
      <c r="I783" s="17" t="s">
        <v>888</v>
      </c>
      <c r="J783" s="23">
        <f t="shared" si="44"/>
        <v>77637.888000000006</v>
      </c>
      <c r="K783" s="2" t="s">
        <v>889</v>
      </c>
    </row>
    <row r="784" spans="1:11" x14ac:dyDescent="0.25">
      <c r="A784" s="120" t="s">
        <v>961</v>
      </c>
      <c r="B784" s="109" t="s">
        <v>872</v>
      </c>
      <c r="C784" s="110">
        <f t="shared" si="43"/>
        <v>80705.836800000019</v>
      </c>
      <c r="D784" s="113">
        <f t="shared" si="40"/>
        <v>85548.187008000023</v>
      </c>
      <c r="E784" s="110">
        <f t="shared" si="41"/>
        <v>75863.486592000016</v>
      </c>
      <c r="F784" s="102" t="str">
        <f t="shared" si="39"/>
        <v/>
      </c>
      <c r="H784" s="2">
        <v>38.67</v>
      </c>
      <c r="I784" s="17" t="s">
        <v>888</v>
      </c>
      <c r="J784" s="23">
        <f t="shared" si="44"/>
        <v>80705.836800000019</v>
      </c>
      <c r="K784" s="2" t="s">
        <v>889</v>
      </c>
    </row>
    <row r="785" spans="1:11" x14ac:dyDescent="0.25">
      <c r="A785" s="120" t="s">
        <v>962</v>
      </c>
      <c r="B785" s="109" t="s">
        <v>872</v>
      </c>
      <c r="C785" s="110">
        <f t="shared" si="43"/>
        <v>83585.952000000005</v>
      </c>
      <c r="D785" s="113">
        <f t="shared" si="40"/>
        <v>88601.109120000008</v>
      </c>
      <c r="E785" s="110">
        <f t="shared" si="41"/>
        <v>78570.794880000001</v>
      </c>
      <c r="F785" s="102" t="str">
        <f t="shared" si="39"/>
        <v/>
      </c>
      <c r="H785" s="2">
        <v>40.049999999999997</v>
      </c>
      <c r="I785" s="17" t="s">
        <v>888</v>
      </c>
      <c r="J785" s="23">
        <f t="shared" si="44"/>
        <v>83585.952000000005</v>
      </c>
      <c r="K785" s="2" t="s">
        <v>889</v>
      </c>
    </row>
    <row r="786" spans="1:11" x14ac:dyDescent="0.25">
      <c r="A786" s="120" t="s">
        <v>963</v>
      </c>
      <c r="B786" s="109" t="s">
        <v>872</v>
      </c>
      <c r="C786" s="110">
        <f t="shared" si="43"/>
        <v>86591.289600000004</v>
      </c>
      <c r="D786" s="113">
        <f t="shared" si="40"/>
        <v>91786.766976000014</v>
      </c>
      <c r="E786" s="110">
        <f t="shared" si="41"/>
        <v>81395.812223999994</v>
      </c>
      <c r="F786" s="102" t="str">
        <f t="shared" si="39"/>
        <v/>
      </c>
      <c r="H786" s="2">
        <v>41.49</v>
      </c>
      <c r="I786" s="17" t="s">
        <v>888</v>
      </c>
      <c r="J786" s="23">
        <f t="shared" si="44"/>
        <v>86591.289600000004</v>
      </c>
      <c r="K786" s="2" t="s">
        <v>889</v>
      </c>
    </row>
    <row r="787" spans="1:11" x14ac:dyDescent="0.25">
      <c r="A787" s="120" t="s">
        <v>964</v>
      </c>
      <c r="B787" s="109" t="s">
        <v>872</v>
      </c>
      <c r="C787" s="110">
        <f t="shared" si="43"/>
        <v>89596.627200000003</v>
      </c>
      <c r="D787" s="113">
        <f t="shared" si="40"/>
        <v>94972.424832000004</v>
      </c>
      <c r="E787" s="110">
        <f t="shared" si="41"/>
        <v>84220.829568000001</v>
      </c>
      <c r="F787" s="102" t="str">
        <f t="shared" si="39"/>
        <v/>
      </c>
      <c r="H787" s="2">
        <v>42.93</v>
      </c>
      <c r="I787" s="17" t="s">
        <v>888</v>
      </c>
      <c r="J787" s="23">
        <f t="shared" si="44"/>
        <v>89596.627200000003</v>
      </c>
      <c r="K787" s="2" t="s">
        <v>889</v>
      </c>
    </row>
    <row r="788" spans="1:11" x14ac:dyDescent="0.25">
      <c r="A788" s="120" t="s">
        <v>965</v>
      </c>
      <c r="B788" s="109" t="s">
        <v>872</v>
      </c>
      <c r="C788" s="110">
        <f t="shared" si="43"/>
        <v>92476.742400000003</v>
      </c>
      <c r="D788" s="113">
        <f t="shared" si="40"/>
        <v>98025.346944000004</v>
      </c>
      <c r="E788" s="110">
        <f t="shared" si="41"/>
        <v>86928.137856000001</v>
      </c>
      <c r="F788" s="102" t="str">
        <f t="shared" si="39"/>
        <v>Duplicate</v>
      </c>
      <c r="H788" s="2">
        <v>44.31</v>
      </c>
      <c r="I788" s="17" t="s">
        <v>888</v>
      </c>
      <c r="J788" s="23">
        <f t="shared" si="44"/>
        <v>92476.742400000003</v>
      </c>
      <c r="K788" s="2" t="s">
        <v>889</v>
      </c>
    </row>
    <row r="789" spans="1:11" x14ac:dyDescent="0.25">
      <c r="A789" s="121" t="s">
        <v>966</v>
      </c>
      <c r="B789" s="115" t="s">
        <v>967</v>
      </c>
      <c r="C789" s="110">
        <f t="shared" ref="C789:C820" si="45">J789</f>
        <v>57957.1008</v>
      </c>
      <c r="D789" s="113">
        <f t="shared" si="40"/>
        <v>61434.526848000001</v>
      </c>
      <c r="E789" s="110">
        <f t="shared" si="41"/>
        <v>54479.674751999999</v>
      </c>
      <c r="F789" s="102" t="str">
        <f t="shared" si="39"/>
        <v/>
      </c>
      <c r="G789" s="13" t="s">
        <v>968</v>
      </c>
      <c r="H789" s="20">
        <v>27.77</v>
      </c>
      <c r="I789" s="17" t="s">
        <v>888</v>
      </c>
      <c r="J789" s="23">
        <f t="shared" si="44"/>
        <v>57957.1008</v>
      </c>
      <c r="K789" s="2" t="s">
        <v>889</v>
      </c>
    </row>
    <row r="790" spans="1:11" x14ac:dyDescent="0.25">
      <c r="A790" s="121" t="s">
        <v>969</v>
      </c>
      <c r="B790" s="115" t="s">
        <v>967</v>
      </c>
      <c r="C790" s="110">
        <f t="shared" si="45"/>
        <v>59856.307200000003</v>
      </c>
      <c r="D790" s="113">
        <f t="shared" si="40"/>
        <v>63447.685632000008</v>
      </c>
      <c r="E790" s="110">
        <f t="shared" si="41"/>
        <v>56264.928767999998</v>
      </c>
      <c r="F790" s="102" t="str">
        <f t="shared" si="39"/>
        <v/>
      </c>
      <c r="H790" s="21">
        <v>28.68</v>
      </c>
      <c r="I790" s="17" t="s">
        <v>888</v>
      </c>
      <c r="J790" s="23">
        <f t="shared" si="44"/>
        <v>59856.307200000003</v>
      </c>
      <c r="K790" s="2" t="s">
        <v>889</v>
      </c>
    </row>
    <row r="791" spans="1:11" x14ac:dyDescent="0.25">
      <c r="A791" s="121" t="s">
        <v>970</v>
      </c>
      <c r="B791" s="115" t="s">
        <v>967</v>
      </c>
      <c r="C791" s="110">
        <f t="shared" si="45"/>
        <v>61943.347200000004</v>
      </c>
      <c r="D791" s="113">
        <f t="shared" si="40"/>
        <v>65659.948032</v>
      </c>
      <c r="E791" s="110">
        <f t="shared" si="41"/>
        <v>58226.746368</v>
      </c>
      <c r="F791" s="102" t="str">
        <f t="shared" si="39"/>
        <v/>
      </c>
      <c r="H791" s="21">
        <v>29.68</v>
      </c>
      <c r="I791" s="17" t="s">
        <v>888</v>
      </c>
      <c r="J791" s="23">
        <f t="shared" si="44"/>
        <v>61943.347200000004</v>
      </c>
      <c r="K791" s="2" t="s">
        <v>889</v>
      </c>
    </row>
    <row r="792" spans="1:11" x14ac:dyDescent="0.25">
      <c r="A792" s="121" t="s">
        <v>971</v>
      </c>
      <c r="B792" s="115" t="s">
        <v>967</v>
      </c>
      <c r="C792" s="110">
        <f t="shared" si="45"/>
        <v>64072.128000000004</v>
      </c>
      <c r="D792" s="113">
        <f t="shared" si="40"/>
        <v>67916.455680000014</v>
      </c>
      <c r="E792" s="110">
        <f t="shared" si="41"/>
        <v>60227.800320000002</v>
      </c>
      <c r="F792" s="102" t="str">
        <f t="shared" si="39"/>
        <v/>
      </c>
      <c r="H792" s="21">
        <v>30.7</v>
      </c>
      <c r="I792" s="17" t="s">
        <v>888</v>
      </c>
      <c r="J792" s="23">
        <f t="shared" si="44"/>
        <v>64072.128000000004</v>
      </c>
      <c r="K792" s="2" t="s">
        <v>889</v>
      </c>
    </row>
    <row r="793" spans="1:11" x14ac:dyDescent="0.25">
      <c r="A793" s="121" t="s">
        <v>972</v>
      </c>
      <c r="B793" s="115" t="s">
        <v>967</v>
      </c>
      <c r="C793" s="110">
        <f t="shared" si="45"/>
        <v>66221.779200000004</v>
      </c>
      <c r="D793" s="113">
        <f t="shared" si="40"/>
        <v>70195.085952000009</v>
      </c>
      <c r="E793" s="110">
        <f t="shared" si="41"/>
        <v>62248.472448</v>
      </c>
      <c r="F793" s="102" t="str">
        <f t="shared" si="39"/>
        <v>Duplicate</v>
      </c>
      <c r="H793" s="21">
        <v>31.73</v>
      </c>
      <c r="I793" s="17" t="s">
        <v>888</v>
      </c>
      <c r="J793" s="23">
        <f t="shared" si="44"/>
        <v>66221.779200000004</v>
      </c>
      <c r="K793" s="2" t="s">
        <v>889</v>
      </c>
    </row>
    <row r="794" spans="1:11" x14ac:dyDescent="0.25">
      <c r="A794" s="121" t="s">
        <v>973</v>
      </c>
      <c r="B794" s="115" t="s">
        <v>967</v>
      </c>
      <c r="C794" s="110">
        <f t="shared" si="45"/>
        <v>68538.39360000001</v>
      </c>
      <c r="D794" s="113">
        <f t="shared" si="40"/>
        <v>72650.697216000015</v>
      </c>
      <c r="E794" s="110">
        <f t="shared" si="41"/>
        <v>64426.089984000006</v>
      </c>
      <c r="F794" s="102" t="str">
        <f t="shared" si="39"/>
        <v/>
      </c>
      <c r="H794" s="21">
        <v>32.840000000000003</v>
      </c>
      <c r="I794" s="17" t="s">
        <v>888</v>
      </c>
      <c r="J794" s="23">
        <f t="shared" si="44"/>
        <v>68538.39360000001</v>
      </c>
      <c r="K794" s="2" t="s">
        <v>889</v>
      </c>
    </row>
    <row r="795" spans="1:11" x14ac:dyDescent="0.25">
      <c r="A795" s="121" t="s">
        <v>974</v>
      </c>
      <c r="B795" s="115" t="s">
        <v>967</v>
      </c>
      <c r="C795" s="110">
        <f t="shared" si="45"/>
        <v>70855.008000000002</v>
      </c>
      <c r="D795" s="113">
        <f t="shared" si="40"/>
        <v>75106.308480000007</v>
      </c>
      <c r="E795" s="110">
        <f t="shared" si="41"/>
        <v>66603.707519999996</v>
      </c>
      <c r="F795" s="102" t="str">
        <f t="shared" si="39"/>
        <v/>
      </c>
      <c r="H795" s="21">
        <v>33.950000000000003</v>
      </c>
      <c r="I795" s="17" t="s">
        <v>888</v>
      </c>
      <c r="J795" s="23">
        <f t="shared" si="44"/>
        <v>70855.008000000002</v>
      </c>
      <c r="K795" s="2" t="s">
        <v>889</v>
      </c>
    </row>
    <row r="796" spans="1:11" x14ac:dyDescent="0.25">
      <c r="A796" s="121" t="s">
        <v>975</v>
      </c>
      <c r="B796" s="115" t="s">
        <v>967</v>
      </c>
      <c r="C796" s="110">
        <f t="shared" si="45"/>
        <v>74006.438400000014</v>
      </c>
      <c r="D796" s="113">
        <f t="shared" si="40"/>
        <v>78446.824704000013</v>
      </c>
      <c r="E796" s="110">
        <f t="shared" si="41"/>
        <v>69566.052096000014</v>
      </c>
      <c r="F796" s="102" t="str">
        <f t="shared" si="39"/>
        <v/>
      </c>
      <c r="H796" s="21">
        <v>35.46</v>
      </c>
      <c r="I796" s="17" t="s">
        <v>888</v>
      </c>
      <c r="J796" s="23">
        <f t="shared" si="44"/>
        <v>74006.438400000014</v>
      </c>
      <c r="K796" s="2" t="s">
        <v>889</v>
      </c>
    </row>
    <row r="797" spans="1:11" x14ac:dyDescent="0.25">
      <c r="A797" s="121" t="s">
        <v>976</v>
      </c>
      <c r="B797" s="115" t="s">
        <v>967</v>
      </c>
      <c r="C797" s="110">
        <f t="shared" si="45"/>
        <v>77157.868799999997</v>
      </c>
      <c r="D797" s="113">
        <f t="shared" si="40"/>
        <v>81787.340928000005</v>
      </c>
      <c r="E797" s="110">
        <f t="shared" si="41"/>
        <v>72528.396671999988</v>
      </c>
      <c r="F797" s="102" t="str">
        <f t="shared" si="39"/>
        <v>Duplicate</v>
      </c>
      <c r="H797" s="21">
        <v>36.97</v>
      </c>
      <c r="I797" s="17" t="s">
        <v>888</v>
      </c>
      <c r="J797" s="23">
        <f t="shared" si="44"/>
        <v>77157.868799999997</v>
      </c>
      <c r="K797" s="2" t="s">
        <v>889</v>
      </c>
    </row>
    <row r="798" spans="1:11" x14ac:dyDescent="0.25">
      <c r="A798" s="121" t="s">
        <v>977</v>
      </c>
      <c r="B798" s="115" t="s">
        <v>967</v>
      </c>
      <c r="C798" s="110">
        <f t="shared" si="45"/>
        <v>79808.409600000014</v>
      </c>
      <c r="D798" s="113">
        <f t="shared" si="40"/>
        <v>84596.91417600002</v>
      </c>
      <c r="E798" s="110">
        <f t="shared" si="41"/>
        <v>75019.905024000007</v>
      </c>
      <c r="F798" s="102" t="str">
        <f t="shared" si="39"/>
        <v/>
      </c>
      <c r="H798" s="21">
        <v>38.24</v>
      </c>
      <c r="I798" s="2" t="s">
        <v>888</v>
      </c>
      <c r="J798" s="23">
        <f t="shared" si="44"/>
        <v>79808.409600000014</v>
      </c>
      <c r="K798" s="2" t="s">
        <v>889</v>
      </c>
    </row>
    <row r="799" spans="1:11" x14ac:dyDescent="0.25">
      <c r="A799" s="121" t="s">
        <v>978</v>
      </c>
      <c r="B799" s="115" t="s">
        <v>967</v>
      </c>
      <c r="C799" s="110">
        <f t="shared" si="45"/>
        <v>82709.395199999999</v>
      </c>
      <c r="D799" s="113">
        <f t="shared" si="40"/>
        <v>87671.958912000002</v>
      </c>
      <c r="E799" s="110">
        <f t="shared" si="41"/>
        <v>77746.831487999996</v>
      </c>
      <c r="F799" s="102" t="str">
        <f t="shared" si="39"/>
        <v>Duplicate</v>
      </c>
      <c r="H799" s="21">
        <v>39.630000000000003</v>
      </c>
      <c r="I799" s="2" t="s">
        <v>888</v>
      </c>
      <c r="J799" s="23">
        <f t="shared" si="44"/>
        <v>82709.395199999999</v>
      </c>
      <c r="K799" s="2" t="s">
        <v>889</v>
      </c>
    </row>
    <row r="800" spans="1:11" x14ac:dyDescent="0.25">
      <c r="A800" s="121" t="s">
        <v>979</v>
      </c>
      <c r="B800" s="115" t="s">
        <v>967</v>
      </c>
      <c r="C800" s="110">
        <f t="shared" si="45"/>
        <v>85589.510399999999</v>
      </c>
      <c r="D800" s="113">
        <f t="shared" si="40"/>
        <v>90724.881024000002</v>
      </c>
      <c r="E800" s="110">
        <f t="shared" si="41"/>
        <v>80454.139775999996</v>
      </c>
      <c r="F800" s="102" t="str">
        <f t="shared" si="39"/>
        <v/>
      </c>
      <c r="H800" s="21">
        <v>41.01</v>
      </c>
      <c r="I800" s="2" t="s">
        <v>888</v>
      </c>
      <c r="J800" s="23">
        <f t="shared" si="44"/>
        <v>85589.510399999999</v>
      </c>
      <c r="K800" s="2" t="s">
        <v>889</v>
      </c>
    </row>
    <row r="801" spans="1:14" x14ac:dyDescent="0.25">
      <c r="A801" s="121" t="s">
        <v>980</v>
      </c>
      <c r="B801" s="115" t="s">
        <v>967</v>
      </c>
      <c r="C801" s="110">
        <f t="shared" si="45"/>
        <v>88720.070399999997</v>
      </c>
      <c r="D801" s="113">
        <f t="shared" si="40"/>
        <v>94043.274623999998</v>
      </c>
      <c r="E801" s="110">
        <f t="shared" si="41"/>
        <v>83396.866175999996</v>
      </c>
      <c r="F801" s="102" t="str">
        <f t="shared" ref="F801:F864" si="46">IF(COUNTIF(C$2:C$1297, C801)&gt;1, "Duplicate", "")</f>
        <v>Duplicate</v>
      </c>
      <c r="H801" s="21">
        <v>42.51</v>
      </c>
      <c r="I801" s="2" t="s">
        <v>888</v>
      </c>
      <c r="J801" s="23">
        <f t="shared" si="44"/>
        <v>88720.070399999997</v>
      </c>
      <c r="K801" s="2" t="s">
        <v>889</v>
      </c>
    </row>
    <row r="802" spans="1:14" x14ac:dyDescent="0.25">
      <c r="A802" s="121" t="s">
        <v>981</v>
      </c>
      <c r="B802" s="115" t="s">
        <v>967</v>
      </c>
      <c r="C802" s="110">
        <f t="shared" si="45"/>
        <v>91454.092799999999</v>
      </c>
      <c r="D802" s="113">
        <f t="shared" si="40"/>
        <v>96941.338367999997</v>
      </c>
      <c r="E802" s="110">
        <f t="shared" si="41"/>
        <v>85966.847232</v>
      </c>
      <c r="F802" s="102" t="str">
        <f t="shared" si="46"/>
        <v/>
      </c>
      <c r="H802" s="21">
        <v>43.82</v>
      </c>
      <c r="I802" s="2" t="s">
        <v>888</v>
      </c>
      <c r="J802" s="23">
        <f t="shared" si="44"/>
        <v>91454.092799999999</v>
      </c>
      <c r="K802" s="17" t="s">
        <v>889</v>
      </c>
      <c r="L802" s="17"/>
      <c r="M802" s="17"/>
      <c r="N802" s="17"/>
    </row>
    <row r="803" spans="1:14" x14ac:dyDescent="0.25">
      <c r="A803" s="121" t="s">
        <v>982</v>
      </c>
      <c r="B803" s="115" t="s">
        <v>967</v>
      </c>
      <c r="C803" s="110">
        <f t="shared" si="45"/>
        <v>54137.817600000009</v>
      </c>
      <c r="D803" s="113">
        <f t="shared" si="40"/>
        <v>57386.086656000014</v>
      </c>
      <c r="E803" s="110">
        <f t="shared" si="41"/>
        <v>50889.548544000005</v>
      </c>
      <c r="F803" s="102" t="str">
        <f t="shared" si="46"/>
        <v/>
      </c>
      <c r="H803" s="100">
        <v>25.94</v>
      </c>
      <c r="I803" s="2" t="s">
        <v>888</v>
      </c>
      <c r="J803" s="23">
        <f t="shared" si="44"/>
        <v>54137.817600000009</v>
      </c>
      <c r="K803" s="17" t="s">
        <v>889</v>
      </c>
    </row>
    <row r="804" spans="1:14" x14ac:dyDescent="0.25">
      <c r="A804" s="121" t="s">
        <v>983</v>
      </c>
      <c r="B804" s="115" t="s">
        <v>967</v>
      </c>
      <c r="C804" s="110">
        <f t="shared" si="45"/>
        <v>56037.024000000005</v>
      </c>
      <c r="D804" s="113">
        <f t="shared" si="40"/>
        <v>59399.245440000006</v>
      </c>
      <c r="E804" s="110">
        <f t="shared" si="41"/>
        <v>52674.802560000004</v>
      </c>
      <c r="F804" s="102" t="str">
        <f t="shared" si="46"/>
        <v/>
      </c>
      <c r="H804" s="100">
        <v>26.85</v>
      </c>
      <c r="I804" s="2" t="s">
        <v>888</v>
      </c>
      <c r="J804" s="23">
        <f t="shared" si="44"/>
        <v>56037.024000000005</v>
      </c>
      <c r="K804" s="17" t="s">
        <v>889</v>
      </c>
    </row>
    <row r="805" spans="1:14" x14ac:dyDescent="0.25">
      <c r="A805" s="121" t="s">
        <v>984</v>
      </c>
      <c r="B805" s="115" t="s">
        <v>967</v>
      </c>
      <c r="C805" s="110">
        <f t="shared" si="45"/>
        <v>57936.230400000008</v>
      </c>
      <c r="D805" s="113">
        <f t="shared" si="40"/>
        <v>61412.404224000013</v>
      </c>
      <c r="E805" s="110">
        <f t="shared" si="41"/>
        <v>54460.056576000003</v>
      </c>
      <c r="F805" s="102" t="str">
        <f t="shared" si="46"/>
        <v/>
      </c>
      <c r="H805" s="100">
        <v>27.76</v>
      </c>
      <c r="I805" s="2" t="s">
        <v>888</v>
      </c>
      <c r="J805" s="23">
        <f t="shared" si="44"/>
        <v>57936.230400000008</v>
      </c>
      <c r="K805" s="17" t="s">
        <v>889</v>
      </c>
    </row>
    <row r="806" spans="1:14" x14ac:dyDescent="0.25">
      <c r="A806" s="121" t="s">
        <v>985</v>
      </c>
      <c r="B806" s="115" t="s">
        <v>967</v>
      </c>
      <c r="C806" s="110">
        <f t="shared" si="45"/>
        <v>59835.43680000001</v>
      </c>
      <c r="D806" s="113">
        <f t="shared" si="40"/>
        <v>63425.563008000012</v>
      </c>
      <c r="E806" s="110">
        <f t="shared" si="41"/>
        <v>56245.310592000009</v>
      </c>
      <c r="F806" s="102" t="str">
        <f t="shared" si="46"/>
        <v/>
      </c>
      <c r="H806" s="21">
        <v>28.67</v>
      </c>
      <c r="I806" s="2" t="s">
        <v>888</v>
      </c>
      <c r="J806" s="23">
        <f t="shared" si="44"/>
        <v>59835.43680000001</v>
      </c>
      <c r="K806" s="17" t="s">
        <v>889</v>
      </c>
    </row>
    <row r="807" spans="1:14" x14ac:dyDescent="0.25">
      <c r="A807" s="121" t="s">
        <v>986</v>
      </c>
      <c r="B807" s="115" t="s">
        <v>967</v>
      </c>
      <c r="C807" s="110">
        <f t="shared" si="45"/>
        <v>63153.830400000006</v>
      </c>
      <c r="D807" s="113">
        <f t="shared" si="40"/>
        <v>66943.060224000015</v>
      </c>
      <c r="E807" s="110">
        <f t="shared" si="41"/>
        <v>59364.600576000004</v>
      </c>
      <c r="F807" s="102" t="str">
        <f t="shared" si="46"/>
        <v/>
      </c>
      <c r="H807" s="21">
        <v>30.26</v>
      </c>
      <c r="I807" s="2" t="s">
        <v>888</v>
      </c>
      <c r="J807" s="23">
        <f t="shared" si="44"/>
        <v>63153.830400000006</v>
      </c>
      <c r="K807" s="17" t="s">
        <v>889</v>
      </c>
    </row>
    <row r="808" spans="1:14" x14ac:dyDescent="0.25">
      <c r="A808" s="121" t="s">
        <v>987</v>
      </c>
      <c r="B808" s="115" t="s">
        <v>967</v>
      </c>
      <c r="C808" s="110">
        <f t="shared" si="45"/>
        <v>65345.222399999999</v>
      </c>
      <c r="D808" s="113">
        <f t="shared" si="40"/>
        <v>69265.935744000002</v>
      </c>
      <c r="E808" s="110">
        <f t="shared" si="41"/>
        <v>61424.509055999995</v>
      </c>
      <c r="F808" s="102" t="str">
        <f t="shared" si="46"/>
        <v/>
      </c>
      <c r="H808" s="21">
        <v>31.31</v>
      </c>
      <c r="I808" s="2" t="s">
        <v>888</v>
      </c>
      <c r="J808" s="23">
        <f t="shared" si="44"/>
        <v>65345.222399999999</v>
      </c>
      <c r="K808" s="17" t="s">
        <v>889</v>
      </c>
    </row>
    <row r="809" spans="1:14" x14ac:dyDescent="0.25">
      <c r="A809" s="121" t="s">
        <v>988</v>
      </c>
      <c r="B809" s="115" t="s">
        <v>967</v>
      </c>
      <c r="C809" s="110">
        <f t="shared" si="45"/>
        <v>67578.355200000005</v>
      </c>
      <c r="D809" s="113">
        <f t="shared" si="40"/>
        <v>71633.05651200001</v>
      </c>
      <c r="E809" s="110">
        <f t="shared" si="41"/>
        <v>63523.653888000001</v>
      </c>
      <c r="F809" s="102" t="str">
        <f t="shared" si="46"/>
        <v/>
      </c>
      <c r="H809" s="21">
        <v>32.380000000000003</v>
      </c>
      <c r="I809" s="2" t="s">
        <v>888</v>
      </c>
      <c r="J809" s="23">
        <f t="shared" si="44"/>
        <v>67578.355200000005</v>
      </c>
      <c r="K809" s="17" t="s">
        <v>889</v>
      </c>
    </row>
    <row r="810" spans="1:14" x14ac:dyDescent="0.25">
      <c r="A810" s="121" t="s">
        <v>989</v>
      </c>
      <c r="B810" s="115" t="s">
        <v>967</v>
      </c>
      <c r="C810" s="110">
        <f t="shared" si="45"/>
        <v>70270.636800000007</v>
      </c>
      <c r="D810" s="113">
        <f t="shared" si="40"/>
        <v>74486.875008000017</v>
      </c>
      <c r="E810" s="110">
        <f t="shared" si="41"/>
        <v>66054.398591999998</v>
      </c>
      <c r="F810" s="102" t="str">
        <f t="shared" si="46"/>
        <v/>
      </c>
      <c r="H810" s="21">
        <v>33.67</v>
      </c>
      <c r="I810" s="2" t="s">
        <v>888</v>
      </c>
      <c r="J810" s="23">
        <f t="shared" si="44"/>
        <v>70270.636800000007</v>
      </c>
      <c r="K810" s="17" t="s">
        <v>889</v>
      </c>
    </row>
    <row r="811" spans="1:14" x14ac:dyDescent="0.25">
      <c r="A811" s="121" t="s">
        <v>990</v>
      </c>
      <c r="B811" s="115" t="s">
        <v>967</v>
      </c>
      <c r="C811" s="110">
        <f t="shared" si="45"/>
        <v>73004.659199999995</v>
      </c>
      <c r="D811" s="113">
        <f t="shared" si="40"/>
        <v>77384.938752000002</v>
      </c>
      <c r="E811" s="110">
        <f t="shared" si="41"/>
        <v>68624.379647999987</v>
      </c>
      <c r="F811" s="102" t="str">
        <f t="shared" si="46"/>
        <v/>
      </c>
      <c r="H811" s="21">
        <v>34.979999999999997</v>
      </c>
      <c r="I811" s="2" t="s">
        <v>888</v>
      </c>
      <c r="J811" s="23">
        <f t="shared" si="44"/>
        <v>73004.659199999995</v>
      </c>
      <c r="K811" s="17" t="s">
        <v>889</v>
      </c>
    </row>
    <row r="812" spans="1:14" x14ac:dyDescent="0.25">
      <c r="A812" s="121" t="s">
        <v>991</v>
      </c>
      <c r="B812" s="115" t="s">
        <v>967</v>
      </c>
      <c r="C812" s="110">
        <f t="shared" si="45"/>
        <v>75759.551999999996</v>
      </c>
      <c r="D812" s="113">
        <f t="shared" si="40"/>
        <v>80305.125119999997</v>
      </c>
      <c r="E812" s="110">
        <f t="shared" si="41"/>
        <v>71213.978879999995</v>
      </c>
      <c r="F812" s="102" t="str">
        <f t="shared" si="46"/>
        <v/>
      </c>
      <c r="H812" s="21">
        <v>36.299999999999997</v>
      </c>
      <c r="I812" s="2" t="s">
        <v>888</v>
      </c>
      <c r="J812" s="23">
        <f t="shared" si="44"/>
        <v>75759.551999999996</v>
      </c>
      <c r="K812" s="17" t="s">
        <v>889</v>
      </c>
    </row>
    <row r="813" spans="1:14" x14ac:dyDescent="0.25">
      <c r="A813" s="121" t="s">
        <v>992</v>
      </c>
      <c r="B813" s="115" t="s">
        <v>967</v>
      </c>
      <c r="C813" s="110">
        <f t="shared" si="45"/>
        <v>78493.574400000012</v>
      </c>
      <c r="D813" s="113">
        <f t="shared" si="40"/>
        <v>83203.188864000011</v>
      </c>
      <c r="E813" s="110">
        <f t="shared" si="41"/>
        <v>73783.959936000014</v>
      </c>
      <c r="F813" s="102" t="str">
        <f t="shared" si="46"/>
        <v/>
      </c>
      <c r="H813" s="21">
        <v>37.61</v>
      </c>
      <c r="I813" s="2" t="s">
        <v>888</v>
      </c>
      <c r="J813" s="23">
        <f t="shared" si="44"/>
        <v>78493.574400000012</v>
      </c>
      <c r="K813" s="17" t="s">
        <v>889</v>
      </c>
    </row>
    <row r="814" spans="1:14" x14ac:dyDescent="0.25">
      <c r="A814" s="121" t="s">
        <v>993</v>
      </c>
      <c r="B814" s="115" t="s">
        <v>967</v>
      </c>
      <c r="C814" s="110">
        <f t="shared" si="45"/>
        <v>81394.559999999998</v>
      </c>
      <c r="D814" s="113">
        <f t="shared" si="40"/>
        <v>86278.233600000007</v>
      </c>
      <c r="E814" s="110">
        <f t="shared" si="41"/>
        <v>76510.886399999988</v>
      </c>
      <c r="F814" s="102" t="str">
        <f t="shared" si="46"/>
        <v/>
      </c>
      <c r="H814" s="21">
        <v>39</v>
      </c>
      <c r="I814" s="2" t="s">
        <v>888</v>
      </c>
      <c r="J814" s="23">
        <f t="shared" si="44"/>
        <v>81394.559999999998</v>
      </c>
      <c r="K814" s="17" t="s">
        <v>889</v>
      </c>
    </row>
    <row r="815" spans="1:14" x14ac:dyDescent="0.25">
      <c r="A815" s="121" t="s">
        <v>994</v>
      </c>
      <c r="B815" s="115" t="s">
        <v>967</v>
      </c>
      <c r="C815" s="110">
        <f t="shared" si="45"/>
        <v>84191.193600000013</v>
      </c>
      <c r="D815" s="113">
        <f t="shared" si="40"/>
        <v>89242.665216000023</v>
      </c>
      <c r="E815" s="110">
        <f t="shared" si="41"/>
        <v>79139.721984000003</v>
      </c>
      <c r="F815" s="102" t="str">
        <f t="shared" si="46"/>
        <v/>
      </c>
      <c r="H815" s="21">
        <v>40.340000000000003</v>
      </c>
      <c r="I815" s="2" t="s">
        <v>888</v>
      </c>
      <c r="J815" s="23">
        <f t="shared" si="44"/>
        <v>84191.193600000013</v>
      </c>
      <c r="K815" s="17" t="s">
        <v>889</v>
      </c>
    </row>
    <row r="816" spans="1:14" x14ac:dyDescent="0.25">
      <c r="A816" s="121" t="s">
        <v>995</v>
      </c>
      <c r="B816" s="115" t="s">
        <v>967</v>
      </c>
      <c r="C816" s="110">
        <f t="shared" si="45"/>
        <v>86758.252800000002</v>
      </c>
      <c r="D816" s="113">
        <f t="shared" si="40"/>
        <v>91963.747968000011</v>
      </c>
      <c r="E816" s="110">
        <f t="shared" si="41"/>
        <v>81552.757631999993</v>
      </c>
      <c r="F816" s="102" t="str">
        <f t="shared" si="46"/>
        <v/>
      </c>
      <c r="H816" s="21">
        <v>41.57</v>
      </c>
      <c r="I816" s="2" t="s">
        <v>888</v>
      </c>
      <c r="J816" s="23">
        <f t="shared" si="44"/>
        <v>86758.252800000002</v>
      </c>
      <c r="K816" s="17" t="s">
        <v>889</v>
      </c>
    </row>
    <row r="817" spans="1:11" x14ac:dyDescent="0.25">
      <c r="A817" s="121" t="s">
        <v>996</v>
      </c>
      <c r="B817" s="115" t="s">
        <v>967</v>
      </c>
      <c r="C817" s="110">
        <f t="shared" si="45"/>
        <v>56788.358400000005</v>
      </c>
      <c r="D817" s="113">
        <f t="shared" si="40"/>
        <v>60195.659904000007</v>
      </c>
      <c r="E817" s="110">
        <f t="shared" si="41"/>
        <v>53381.056896000002</v>
      </c>
      <c r="F817" s="102" t="str">
        <f t="shared" si="46"/>
        <v/>
      </c>
      <c r="H817" s="21">
        <v>27.21</v>
      </c>
      <c r="I817" s="2" t="s">
        <v>888</v>
      </c>
      <c r="J817" s="23">
        <f t="shared" si="44"/>
        <v>56788.358400000005</v>
      </c>
      <c r="K817" s="17" t="s">
        <v>889</v>
      </c>
    </row>
    <row r="818" spans="1:11" x14ac:dyDescent="0.25">
      <c r="A818" s="121" t="s">
        <v>997</v>
      </c>
      <c r="B818" s="115" t="s">
        <v>967</v>
      </c>
      <c r="C818" s="110">
        <f t="shared" si="45"/>
        <v>58624.953600000001</v>
      </c>
      <c r="D818" s="113">
        <f t="shared" si="40"/>
        <v>62142.450816000004</v>
      </c>
      <c r="E818" s="110">
        <f t="shared" si="41"/>
        <v>55107.456383999997</v>
      </c>
      <c r="F818" s="102" t="str">
        <f t="shared" si="46"/>
        <v/>
      </c>
      <c r="H818" s="21">
        <v>28.09</v>
      </c>
      <c r="I818" s="2" t="s">
        <v>888</v>
      </c>
      <c r="J818" s="23">
        <f t="shared" si="44"/>
        <v>58624.953600000001</v>
      </c>
      <c r="K818" s="17" t="s">
        <v>889</v>
      </c>
    </row>
    <row r="819" spans="1:11" x14ac:dyDescent="0.25">
      <c r="A819" s="121" t="s">
        <v>998</v>
      </c>
      <c r="B819" s="115" t="s">
        <v>967</v>
      </c>
      <c r="C819" s="110">
        <f t="shared" si="45"/>
        <v>60774.604800000001</v>
      </c>
      <c r="D819" s="113">
        <f t="shared" si="40"/>
        <v>64421.081088000006</v>
      </c>
      <c r="E819" s="110">
        <f t="shared" si="41"/>
        <v>57128.128511999996</v>
      </c>
      <c r="F819" s="102" t="str">
        <f t="shared" si="46"/>
        <v/>
      </c>
      <c r="H819" s="21">
        <v>29.12</v>
      </c>
      <c r="I819" s="2" t="s">
        <v>888</v>
      </c>
      <c r="J819" s="23">
        <f t="shared" si="44"/>
        <v>60774.604800000001</v>
      </c>
      <c r="K819" s="17" t="s">
        <v>889</v>
      </c>
    </row>
    <row r="820" spans="1:11" x14ac:dyDescent="0.25">
      <c r="A820" s="121" t="s">
        <v>999</v>
      </c>
      <c r="B820" s="115" t="s">
        <v>967</v>
      </c>
      <c r="C820" s="110">
        <f t="shared" si="45"/>
        <v>62673.811200000004</v>
      </c>
      <c r="D820" s="113">
        <f t="shared" si="40"/>
        <v>66434.239872000006</v>
      </c>
      <c r="E820" s="110">
        <f t="shared" si="41"/>
        <v>58913.382528000002</v>
      </c>
      <c r="F820" s="102" t="str">
        <f t="shared" si="46"/>
        <v/>
      </c>
      <c r="H820" s="21">
        <v>30.03</v>
      </c>
      <c r="I820" s="2" t="s">
        <v>888</v>
      </c>
      <c r="J820" s="23">
        <f t="shared" si="44"/>
        <v>62673.811200000004</v>
      </c>
      <c r="K820" s="17" t="s">
        <v>889</v>
      </c>
    </row>
    <row r="821" spans="1:11" x14ac:dyDescent="0.25">
      <c r="A821" s="121" t="s">
        <v>1000</v>
      </c>
      <c r="B821" s="115" t="s">
        <v>967</v>
      </c>
      <c r="C821" s="110">
        <f t="shared" ref="C821:C884" si="47">J821</f>
        <v>64927.81440000001</v>
      </c>
      <c r="D821" s="113">
        <f t="shared" si="40"/>
        <v>68823.48326400001</v>
      </c>
      <c r="E821" s="110">
        <f t="shared" si="41"/>
        <v>61032.145536000004</v>
      </c>
      <c r="F821" s="102" t="str">
        <f t="shared" si="46"/>
        <v/>
      </c>
      <c r="H821" s="21">
        <v>31.11</v>
      </c>
      <c r="I821" s="2" t="s">
        <v>888</v>
      </c>
      <c r="J821" s="23">
        <f t="shared" si="44"/>
        <v>64927.81440000001</v>
      </c>
      <c r="K821" s="17" t="s">
        <v>889</v>
      </c>
    </row>
    <row r="822" spans="1:11" x14ac:dyDescent="0.25">
      <c r="A822" s="121" t="s">
        <v>1001</v>
      </c>
      <c r="B822" s="115" t="s">
        <v>967</v>
      </c>
      <c r="C822" s="110">
        <f t="shared" si="47"/>
        <v>67223.558400000009</v>
      </c>
      <c r="D822" s="113">
        <f t="shared" si="40"/>
        <v>71256.97190400002</v>
      </c>
      <c r="E822" s="110">
        <f t="shared" si="41"/>
        <v>63190.144896000005</v>
      </c>
      <c r="F822" s="102" t="str">
        <f t="shared" si="46"/>
        <v/>
      </c>
      <c r="H822" s="21">
        <v>32.21</v>
      </c>
      <c r="I822" s="2" t="s">
        <v>888</v>
      </c>
      <c r="J822" s="23">
        <f t="shared" si="44"/>
        <v>67223.558400000009</v>
      </c>
      <c r="K822" s="17" t="s">
        <v>889</v>
      </c>
    </row>
    <row r="823" spans="1:11" x14ac:dyDescent="0.25">
      <c r="A823" s="121" t="s">
        <v>1002</v>
      </c>
      <c r="B823" s="115" t="s">
        <v>967</v>
      </c>
      <c r="C823" s="110">
        <f t="shared" si="47"/>
        <v>69540.1728</v>
      </c>
      <c r="D823" s="113">
        <f t="shared" si="40"/>
        <v>73712.583167999997</v>
      </c>
      <c r="E823" s="110">
        <f t="shared" si="41"/>
        <v>65367.762431999996</v>
      </c>
      <c r="F823" s="102" t="str">
        <f t="shared" si="46"/>
        <v/>
      </c>
      <c r="H823" s="21">
        <v>33.32</v>
      </c>
      <c r="I823" s="2" t="s">
        <v>888</v>
      </c>
      <c r="J823" s="23">
        <f t="shared" si="44"/>
        <v>69540.1728</v>
      </c>
      <c r="K823" s="17" t="s">
        <v>889</v>
      </c>
    </row>
    <row r="824" spans="1:11" x14ac:dyDescent="0.25">
      <c r="A824" s="121" t="s">
        <v>1003</v>
      </c>
      <c r="B824" s="115" t="s">
        <v>967</v>
      </c>
      <c r="C824" s="110">
        <f t="shared" si="47"/>
        <v>72524.639999999999</v>
      </c>
      <c r="D824" s="113">
        <f t="shared" si="40"/>
        <v>76876.118400000007</v>
      </c>
      <c r="E824" s="110">
        <f t="shared" si="41"/>
        <v>68173.161599999992</v>
      </c>
      <c r="F824" s="102" t="str">
        <f t="shared" si="46"/>
        <v>Duplicate</v>
      </c>
      <c r="H824" s="21">
        <v>34.75</v>
      </c>
      <c r="I824" s="2" t="s">
        <v>888</v>
      </c>
      <c r="J824" s="23">
        <f t="shared" si="44"/>
        <v>72524.639999999999</v>
      </c>
      <c r="K824" s="17" t="s">
        <v>889</v>
      </c>
    </row>
    <row r="825" spans="1:11" x14ac:dyDescent="0.25">
      <c r="A825" s="121" t="s">
        <v>1004</v>
      </c>
      <c r="B825" s="115" t="s">
        <v>967</v>
      </c>
      <c r="C825" s="110">
        <f t="shared" si="47"/>
        <v>75237.792000000001</v>
      </c>
      <c r="D825" s="113">
        <f t="shared" si="40"/>
        <v>79752.05952000001</v>
      </c>
      <c r="E825" s="110">
        <f t="shared" si="41"/>
        <v>70723.524479999993</v>
      </c>
      <c r="F825" s="102" t="str">
        <f t="shared" si="46"/>
        <v/>
      </c>
      <c r="H825" s="21">
        <v>36.049999999999997</v>
      </c>
      <c r="I825" s="2" t="s">
        <v>888</v>
      </c>
      <c r="J825" s="23">
        <f t="shared" si="44"/>
        <v>75237.792000000001</v>
      </c>
      <c r="K825" s="17" t="s">
        <v>889</v>
      </c>
    </row>
    <row r="826" spans="1:11" x14ac:dyDescent="0.25">
      <c r="A826" s="121" t="s">
        <v>1005</v>
      </c>
      <c r="B826" s="115" t="s">
        <v>967</v>
      </c>
      <c r="C826" s="110">
        <f t="shared" si="47"/>
        <v>78076.166400000002</v>
      </c>
      <c r="D826" s="113">
        <f t="shared" si="40"/>
        <v>82760.736384000003</v>
      </c>
      <c r="E826" s="110">
        <f t="shared" si="41"/>
        <v>73391.596416</v>
      </c>
      <c r="F826" s="102" t="str">
        <f t="shared" si="46"/>
        <v/>
      </c>
      <c r="H826" s="21">
        <v>37.409999999999997</v>
      </c>
      <c r="I826" s="2" t="s">
        <v>888</v>
      </c>
      <c r="J826" s="23">
        <f t="shared" si="44"/>
        <v>78076.166400000002</v>
      </c>
      <c r="K826" s="17" t="s">
        <v>889</v>
      </c>
    </row>
    <row r="827" spans="1:11" x14ac:dyDescent="0.25">
      <c r="A827" s="121" t="s">
        <v>1006</v>
      </c>
      <c r="B827" s="115" t="s">
        <v>967</v>
      </c>
      <c r="C827" s="110">
        <f t="shared" si="47"/>
        <v>80998.022400000002</v>
      </c>
      <c r="D827" s="113">
        <f t="shared" si="40"/>
        <v>85857.90374400001</v>
      </c>
      <c r="E827" s="110">
        <f t="shared" si="41"/>
        <v>76138.141055999993</v>
      </c>
      <c r="F827" s="102" t="str">
        <f t="shared" si="46"/>
        <v/>
      </c>
      <c r="H827" s="21">
        <v>38.81</v>
      </c>
      <c r="I827" s="2" t="s">
        <v>888</v>
      </c>
      <c r="J827" s="23">
        <f t="shared" si="44"/>
        <v>80998.022400000002</v>
      </c>
      <c r="K827" s="17" t="s">
        <v>889</v>
      </c>
    </row>
    <row r="828" spans="1:11" x14ac:dyDescent="0.25">
      <c r="A828" s="121" t="s">
        <v>1007</v>
      </c>
      <c r="B828" s="115" t="s">
        <v>967</v>
      </c>
      <c r="C828" s="110">
        <f t="shared" si="47"/>
        <v>83794.656000000003</v>
      </c>
      <c r="D828" s="113">
        <f t="shared" si="40"/>
        <v>88822.335360000012</v>
      </c>
      <c r="E828" s="110">
        <f t="shared" si="41"/>
        <v>78766.976639999993</v>
      </c>
      <c r="F828" s="102" t="str">
        <f t="shared" si="46"/>
        <v/>
      </c>
      <c r="H828" s="21">
        <v>40.15</v>
      </c>
      <c r="I828" s="2" t="s">
        <v>888</v>
      </c>
      <c r="J828" s="23">
        <f t="shared" si="44"/>
        <v>83794.656000000003</v>
      </c>
      <c r="K828" s="17" t="s">
        <v>889</v>
      </c>
    </row>
    <row r="829" spans="1:11" x14ac:dyDescent="0.25">
      <c r="A829" s="121" t="s">
        <v>1008</v>
      </c>
      <c r="B829" s="115" t="s">
        <v>967</v>
      </c>
      <c r="C829" s="110">
        <f t="shared" si="47"/>
        <v>86570.419199999989</v>
      </c>
      <c r="D829" s="113">
        <f t="shared" si="40"/>
        <v>91764.644351999988</v>
      </c>
      <c r="E829" s="110">
        <f t="shared" si="41"/>
        <v>81376.19404799999</v>
      </c>
      <c r="F829" s="102" t="str">
        <f t="shared" si="46"/>
        <v/>
      </c>
      <c r="H829" s="21">
        <v>41.48</v>
      </c>
      <c r="I829" s="2" t="s">
        <v>888</v>
      </c>
      <c r="J829" s="23">
        <f t="shared" si="44"/>
        <v>86570.419199999989</v>
      </c>
      <c r="K829" s="17" t="s">
        <v>889</v>
      </c>
    </row>
    <row r="830" spans="1:11" x14ac:dyDescent="0.25">
      <c r="A830" s="121" t="s">
        <v>1009</v>
      </c>
      <c r="B830" s="115" t="s">
        <v>967</v>
      </c>
      <c r="C830" s="110">
        <f t="shared" si="47"/>
        <v>89450.534400000004</v>
      </c>
      <c r="D830" s="113">
        <f t="shared" si="40"/>
        <v>94817.566464000003</v>
      </c>
      <c r="E830" s="110">
        <f t="shared" si="41"/>
        <v>84083.502336000005</v>
      </c>
      <c r="F830" s="102" t="str">
        <f t="shared" si="46"/>
        <v/>
      </c>
      <c r="H830" s="21">
        <v>42.86</v>
      </c>
      <c r="I830" s="2" t="s">
        <v>888</v>
      </c>
      <c r="J830" s="23">
        <f t="shared" si="44"/>
        <v>89450.534400000004</v>
      </c>
      <c r="K830" s="17" t="s">
        <v>889</v>
      </c>
    </row>
    <row r="831" spans="1:11" x14ac:dyDescent="0.25">
      <c r="A831" s="121" t="s">
        <v>1010</v>
      </c>
      <c r="B831" s="115" t="s">
        <v>967</v>
      </c>
      <c r="C831" s="110">
        <f t="shared" si="47"/>
        <v>67974.892800000001</v>
      </c>
      <c r="D831" s="113">
        <f t="shared" si="40"/>
        <v>72053.386368000007</v>
      </c>
      <c r="E831" s="110">
        <f t="shared" si="41"/>
        <v>63896.399231999996</v>
      </c>
      <c r="F831" s="102" t="str">
        <f t="shared" si="46"/>
        <v/>
      </c>
      <c r="H831" s="21">
        <v>32.57</v>
      </c>
      <c r="I831" s="2" t="s">
        <v>888</v>
      </c>
      <c r="J831" s="23">
        <f t="shared" si="44"/>
        <v>67974.892800000001</v>
      </c>
      <c r="K831" s="17" t="s">
        <v>889</v>
      </c>
    </row>
    <row r="832" spans="1:11" x14ac:dyDescent="0.25">
      <c r="A832" s="121" t="s">
        <v>1011</v>
      </c>
      <c r="B832" s="115" t="s">
        <v>967</v>
      </c>
      <c r="C832" s="110">
        <f t="shared" si="47"/>
        <v>68747.097599999994</v>
      </c>
      <c r="D832" s="113">
        <f t="shared" si="40"/>
        <v>72871.923456000004</v>
      </c>
      <c r="E832" s="110">
        <f t="shared" si="41"/>
        <v>64622.271743999991</v>
      </c>
      <c r="F832" s="102" t="str">
        <f t="shared" si="46"/>
        <v/>
      </c>
      <c r="H832" s="21">
        <v>32.94</v>
      </c>
      <c r="I832" s="2" t="s">
        <v>888</v>
      </c>
      <c r="J832" s="23">
        <f t="shared" si="44"/>
        <v>68747.097599999994</v>
      </c>
      <c r="K832" s="17" t="s">
        <v>889</v>
      </c>
    </row>
    <row r="833" spans="1:11" x14ac:dyDescent="0.25">
      <c r="A833" s="121" t="s">
        <v>1012</v>
      </c>
      <c r="B833" s="115" t="s">
        <v>967</v>
      </c>
      <c r="C833" s="110">
        <f t="shared" si="47"/>
        <v>71418.508799999996</v>
      </c>
      <c r="D833" s="113">
        <f t="shared" si="40"/>
        <v>75703.619328000001</v>
      </c>
      <c r="E833" s="110">
        <f t="shared" si="41"/>
        <v>67133.398271999991</v>
      </c>
      <c r="F833" s="102" t="str">
        <f t="shared" si="46"/>
        <v>Duplicate</v>
      </c>
      <c r="H833" s="21">
        <v>34.22</v>
      </c>
      <c r="I833" s="2" t="s">
        <v>888</v>
      </c>
      <c r="J833" s="23">
        <f t="shared" si="44"/>
        <v>71418.508799999996</v>
      </c>
      <c r="K833" s="17" t="s">
        <v>889</v>
      </c>
    </row>
    <row r="834" spans="1:11" x14ac:dyDescent="0.25">
      <c r="A834" s="121" t="s">
        <v>1013</v>
      </c>
      <c r="B834" s="115" t="s">
        <v>967</v>
      </c>
      <c r="C834" s="110">
        <f t="shared" si="47"/>
        <v>73860.345600000001</v>
      </c>
      <c r="D834" s="113">
        <f t="shared" ref="D834:D897" si="48">SUM(C834*1.06)</f>
        <v>78291.966335999998</v>
      </c>
      <c r="E834" s="110">
        <f t="shared" ref="E834:E897" si="49">SUM(C834*0.94)</f>
        <v>69428.724864000003</v>
      </c>
      <c r="F834" s="102" t="str">
        <f t="shared" si="46"/>
        <v/>
      </c>
      <c r="H834" s="21">
        <v>35.39</v>
      </c>
      <c r="I834" s="2" t="s">
        <v>888</v>
      </c>
      <c r="J834" s="23">
        <f t="shared" si="44"/>
        <v>73860.345600000001</v>
      </c>
      <c r="K834" s="17" t="s">
        <v>889</v>
      </c>
    </row>
    <row r="835" spans="1:11" x14ac:dyDescent="0.25">
      <c r="A835" s="121" t="s">
        <v>1014</v>
      </c>
      <c r="B835" s="115" t="s">
        <v>967</v>
      </c>
      <c r="C835" s="110">
        <f t="shared" si="47"/>
        <v>76510.886399999988</v>
      </c>
      <c r="D835" s="113">
        <f t="shared" si="48"/>
        <v>81101.539583999998</v>
      </c>
      <c r="E835" s="110">
        <f t="shared" si="49"/>
        <v>71920.233215999979</v>
      </c>
      <c r="F835" s="102" t="str">
        <f t="shared" si="46"/>
        <v/>
      </c>
      <c r="H835" s="21">
        <v>36.659999999999997</v>
      </c>
      <c r="I835" s="2" t="s">
        <v>888</v>
      </c>
      <c r="J835" s="23">
        <f t="shared" si="44"/>
        <v>76510.886399999988</v>
      </c>
      <c r="K835" s="17" t="s">
        <v>889</v>
      </c>
    </row>
    <row r="836" spans="1:11" x14ac:dyDescent="0.25">
      <c r="A836" s="121" t="s">
        <v>1015</v>
      </c>
      <c r="B836" s="115" t="s">
        <v>967</v>
      </c>
      <c r="C836" s="110">
        <f t="shared" si="47"/>
        <v>78952.723199999993</v>
      </c>
      <c r="D836" s="113">
        <f t="shared" si="48"/>
        <v>83689.886591999995</v>
      </c>
      <c r="E836" s="110">
        <f t="shared" si="49"/>
        <v>74215.559807999991</v>
      </c>
      <c r="F836" s="102" t="str">
        <f t="shared" si="46"/>
        <v>Duplicate</v>
      </c>
      <c r="H836" s="21">
        <v>37.83</v>
      </c>
      <c r="I836" s="2" t="s">
        <v>888</v>
      </c>
      <c r="J836" s="23">
        <f t="shared" si="44"/>
        <v>78952.723199999993</v>
      </c>
      <c r="K836" s="17" t="s">
        <v>889</v>
      </c>
    </row>
    <row r="837" spans="1:11" x14ac:dyDescent="0.25">
      <c r="A837" s="121" t="s">
        <v>1016</v>
      </c>
      <c r="B837" s="115" t="s">
        <v>967</v>
      </c>
      <c r="C837" s="110">
        <f t="shared" si="47"/>
        <v>81749.356800000009</v>
      </c>
      <c r="D837" s="113">
        <f t="shared" si="48"/>
        <v>86654.318208000012</v>
      </c>
      <c r="E837" s="110">
        <f t="shared" si="49"/>
        <v>76844.395392000006</v>
      </c>
      <c r="F837" s="102" t="str">
        <f t="shared" si="46"/>
        <v/>
      </c>
      <c r="H837" s="21">
        <v>39.17</v>
      </c>
      <c r="I837" s="2" t="s">
        <v>888</v>
      </c>
      <c r="J837" s="23">
        <f t="shared" si="44"/>
        <v>81749.356800000009</v>
      </c>
      <c r="K837" s="17" t="s">
        <v>889</v>
      </c>
    </row>
    <row r="838" spans="1:11" x14ac:dyDescent="0.25">
      <c r="A838" s="121" t="s">
        <v>1017</v>
      </c>
      <c r="B838" s="115" t="s">
        <v>967</v>
      </c>
      <c r="C838" s="110">
        <f t="shared" si="47"/>
        <v>69748.876800000013</v>
      </c>
      <c r="D838" s="113">
        <f t="shared" si="48"/>
        <v>73933.809408000016</v>
      </c>
      <c r="E838" s="110">
        <f t="shared" si="49"/>
        <v>65563.94419200001</v>
      </c>
      <c r="F838" s="102" t="str">
        <f t="shared" si="46"/>
        <v/>
      </c>
      <c r="H838" s="21">
        <v>33.42</v>
      </c>
      <c r="I838" s="2" t="s">
        <v>888</v>
      </c>
      <c r="J838" s="23">
        <f t="shared" si="44"/>
        <v>69748.876800000013</v>
      </c>
      <c r="K838" s="17" t="s">
        <v>889</v>
      </c>
    </row>
    <row r="839" spans="1:11" x14ac:dyDescent="0.25">
      <c r="A839" s="121" t="s">
        <v>1018</v>
      </c>
      <c r="B839" s="115" t="s">
        <v>967</v>
      </c>
      <c r="C839" s="110">
        <f t="shared" si="47"/>
        <v>73338.585599999991</v>
      </c>
      <c r="D839" s="113">
        <f t="shared" si="48"/>
        <v>77738.900735999996</v>
      </c>
      <c r="E839" s="110">
        <f t="shared" si="49"/>
        <v>68938.270463999987</v>
      </c>
      <c r="F839" s="102" t="str">
        <f t="shared" si="46"/>
        <v/>
      </c>
      <c r="H839" s="21">
        <v>35.14</v>
      </c>
      <c r="I839" s="2" t="s">
        <v>888</v>
      </c>
      <c r="J839" s="23">
        <f t="shared" si="44"/>
        <v>73338.585599999991</v>
      </c>
      <c r="K839" s="17" t="s">
        <v>889</v>
      </c>
    </row>
    <row r="840" spans="1:11" x14ac:dyDescent="0.25">
      <c r="A840" s="121" t="s">
        <v>1019</v>
      </c>
      <c r="B840" s="115" t="s">
        <v>967</v>
      </c>
      <c r="C840" s="110">
        <f t="shared" si="47"/>
        <v>75863.90400000001</v>
      </c>
      <c r="D840" s="113">
        <f t="shared" si="48"/>
        <v>80415.738240000021</v>
      </c>
      <c r="E840" s="110">
        <f t="shared" si="49"/>
        <v>71312.069759999998</v>
      </c>
      <c r="F840" s="102" t="str">
        <f t="shared" si="46"/>
        <v/>
      </c>
      <c r="H840" s="21">
        <v>36.35</v>
      </c>
      <c r="I840" s="2" t="s">
        <v>888</v>
      </c>
      <c r="J840" s="23">
        <f t="shared" si="44"/>
        <v>75863.90400000001</v>
      </c>
      <c r="K840" s="17" t="s">
        <v>889</v>
      </c>
    </row>
    <row r="841" spans="1:11" x14ac:dyDescent="0.25">
      <c r="A841" s="121" t="s">
        <v>1020</v>
      </c>
      <c r="B841" s="115" t="s">
        <v>967</v>
      </c>
      <c r="C841" s="110">
        <f t="shared" si="47"/>
        <v>78952.723199999993</v>
      </c>
      <c r="D841" s="113">
        <f t="shared" si="48"/>
        <v>83689.886591999995</v>
      </c>
      <c r="E841" s="110">
        <f t="shared" si="49"/>
        <v>74215.559807999991</v>
      </c>
      <c r="F841" s="102" t="str">
        <f t="shared" si="46"/>
        <v>Duplicate</v>
      </c>
      <c r="H841" s="21">
        <v>37.83</v>
      </c>
      <c r="I841" s="2" t="s">
        <v>888</v>
      </c>
      <c r="J841" s="23">
        <f t="shared" si="44"/>
        <v>78952.723199999993</v>
      </c>
      <c r="K841" s="17" t="s">
        <v>889</v>
      </c>
    </row>
    <row r="842" spans="1:11" x14ac:dyDescent="0.25">
      <c r="A842" s="121" t="s">
        <v>1021</v>
      </c>
      <c r="B842" s="115" t="s">
        <v>967</v>
      </c>
      <c r="C842" s="110">
        <f t="shared" si="47"/>
        <v>82187.635200000004</v>
      </c>
      <c r="D842" s="113">
        <f t="shared" si="48"/>
        <v>87118.893312000015</v>
      </c>
      <c r="E842" s="110">
        <f t="shared" si="49"/>
        <v>77256.377087999994</v>
      </c>
      <c r="F842" s="102" t="str">
        <f t="shared" si="46"/>
        <v/>
      </c>
      <c r="H842" s="21">
        <v>39.380000000000003</v>
      </c>
      <c r="I842" s="2" t="s">
        <v>888</v>
      </c>
      <c r="J842" s="23">
        <f t="shared" si="44"/>
        <v>82187.635200000004</v>
      </c>
      <c r="K842" s="17" t="s">
        <v>889</v>
      </c>
    </row>
    <row r="843" spans="1:11" x14ac:dyDescent="0.25">
      <c r="A843" s="121" t="s">
        <v>1022</v>
      </c>
      <c r="B843" s="115" t="s">
        <v>967</v>
      </c>
      <c r="C843" s="110">
        <f t="shared" si="47"/>
        <v>85443.417600000001</v>
      </c>
      <c r="D843" s="113">
        <f t="shared" si="48"/>
        <v>90570.022656000001</v>
      </c>
      <c r="E843" s="110">
        <f t="shared" si="49"/>
        <v>80316.812544</v>
      </c>
      <c r="F843" s="102" t="str">
        <f t="shared" si="46"/>
        <v>Duplicate</v>
      </c>
      <c r="H843" s="21">
        <v>40.94</v>
      </c>
      <c r="I843" s="2" t="s">
        <v>888</v>
      </c>
      <c r="J843" s="23">
        <f t="shared" ref="J843:J888" si="50">H843*40*52.176</f>
        <v>85443.417600000001</v>
      </c>
      <c r="K843" s="17" t="s">
        <v>889</v>
      </c>
    </row>
    <row r="844" spans="1:11" x14ac:dyDescent="0.25">
      <c r="A844" s="121" t="s">
        <v>1023</v>
      </c>
      <c r="B844" s="115" t="s">
        <v>967</v>
      </c>
      <c r="C844" s="110">
        <f t="shared" si="47"/>
        <v>88490.495999999999</v>
      </c>
      <c r="D844" s="113">
        <f t="shared" si="48"/>
        <v>93799.925759999998</v>
      </c>
      <c r="E844" s="110">
        <f t="shared" si="49"/>
        <v>83181.06624</v>
      </c>
      <c r="F844" s="102" t="str">
        <f t="shared" si="46"/>
        <v>Duplicate</v>
      </c>
      <c r="H844" s="21">
        <v>42.4</v>
      </c>
      <c r="I844" s="2" t="s">
        <v>888</v>
      </c>
      <c r="J844" s="23">
        <f t="shared" si="50"/>
        <v>88490.495999999999</v>
      </c>
      <c r="K844" s="17" t="s">
        <v>889</v>
      </c>
    </row>
    <row r="845" spans="1:11" x14ac:dyDescent="0.25">
      <c r="A845" s="121" t="s">
        <v>1024</v>
      </c>
      <c r="B845" s="115" t="s">
        <v>967</v>
      </c>
      <c r="C845" s="110">
        <f t="shared" si="47"/>
        <v>91725.40800000001</v>
      </c>
      <c r="D845" s="113">
        <f t="shared" si="48"/>
        <v>97228.932480000018</v>
      </c>
      <c r="E845" s="110">
        <f t="shared" si="49"/>
        <v>86221.883520000003</v>
      </c>
      <c r="F845" s="102" t="str">
        <f t="shared" si="46"/>
        <v/>
      </c>
      <c r="H845" s="21">
        <v>43.95</v>
      </c>
      <c r="I845" s="2" t="s">
        <v>888</v>
      </c>
      <c r="J845" s="23">
        <f t="shared" si="50"/>
        <v>91725.40800000001</v>
      </c>
      <c r="K845" s="17" t="s">
        <v>889</v>
      </c>
    </row>
    <row r="846" spans="1:11" x14ac:dyDescent="0.25">
      <c r="A846" s="121" t="s">
        <v>1025</v>
      </c>
      <c r="B846" s="115" t="s">
        <v>967</v>
      </c>
      <c r="C846" s="110">
        <f t="shared" si="47"/>
        <v>94876.838400000008</v>
      </c>
      <c r="D846" s="113">
        <f t="shared" si="48"/>
        <v>100569.44870400001</v>
      </c>
      <c r="E846" s="110">
        <f t="shared" si="49"/>
        <v>89184.228096000006</v>
      </c>
      <c r="F846" s="102" t="str">
        <f t="shared" si="46"/>
        <v/>
      </c>
      <c r="H846" s="21">
        <v>45.46</v>
      </c>
      <c r="I846" s="2" t="s">
        <v>888</v>
      </c>
      <c r="J846" s="23">
        <f t="shared" si="50"/>
        <v>94876.838400000008</v>
      </c>
      <c r="K846" s="17" t="s">
        <v>889</v>
      </c>
    </row>
    <row r="847" spans="1:11" x14ac:dyDescent="0.25">
      <c r="A847" s="121" t="s">
        <v>1026</v>
      </c>
      <c r="B847" s="115" t="s">
        <v>967</v>
      </c>
      <c r="C847" s="110">
        <f t="shared" si="47"/>
        <v>98070.009600000005</v>
      </c>
      <c r="D847" s="113">
        <f t="shared" si="48"/>
        <v>103954.21017600001</v>
      </c>
      <c r="E847" s="110">
        <f t="shared" si="49"/>
        <v>92185.809024000002</v>
      </c>
      <c r="F847" s="102" t="str">
        <f t="shared" si="46"/>
        <v/>
      </c>
      <c r="H847" s="21">
        <v>46.99</v>
      </c>
      <c r="I847" s="2" t="s">
        <v>888</v>
      </c>
      <c r="J847" s="23">
        <f t="shared" si="50"/>
        <v>98070.009600000005</v>
      </c>
      <c r="K847" s="17" t="s">
        <v>889</v>
      </c>
    </row>
    <row r="848" spans="1:11" x14ac:dyDescent="0.25">
      <c r="A848" s="121" t="s">
        <v>1027</v>
      </c>
      <c r="B848" s="115" t="s">
        <v>967</v>
      </c>
      <c r="C848" s="110">
        <f t="shared" si="47"/>
        <v>74236.012799999997</v>
      </c>
      <c r="D848" s="113">
        <f t="shared" si="48"/>
        <v>78690.173567999998</v>
      </c>
      <c r="E848" s="110">
        <f t="shared" si="49"/>
        <v>69781.852031999995</v>
      </c>
      <c r="F848" s="102" t="str">
        <f t="shared" si="46"/>
        <v>Duplicate</v>
      </c>
      <c r="H848" s="21">
        <v>35.57</v>
      </c>
      <c r="I848" s="2" t="s">
        <v>888</v>
      </c>
      <c r="J848" s="23">
        <f t="shared" si="50"/>
        <v>74236.012799999997</v>
      </c>
      <c r="K848" s="17" t="s">
        <v>889</v>
      </c>
    </row>
    <row r="849" spans="1:11" x14ac:dyDescent="0.25">
      <c r="A849" s="121" t="s">
        <v>1028</v>
      </c>
      <c r="B849" s="115" t="s">
        <v>967</v>
      </c>
      <c r="C849" s="110">
        <f t="shared" si="47"/>
        <v>80768.448000000004</v>
      </c>
      <c r="D849" s="113">
        <f t="shared" si="48"/>
        <v>85614.554880000011</v>
      </c>
      <c r="E849" s="110">
        <f t="shared" si="49"/>
        <v>75922.341119999997</v>
      </c>
      <c r="F849" s="102" t="str">
        <f t="shared" si="46"/>
        <v>Duplicate</v>
      </c>
      <c r="H849" s="21">
        <v>38.700000000000003</v>
      </c>
      <c r="I849" s="2" t="s">
        <v>888</v>
      </c>
      <c r="J849" s="23">
        <f t="shared" si="50"/>
        <v>80768.448000000004</v>
      </c>
      <c r="K849" s="17" t="s">
        <v>889</v>
      </c>
    </row>
    <row r="850" spans="1:11" x14ac:dyDescent="0.25">
      <c r="A850" s="121" t="s">
        <v>1029</v>
      </c>
      <c r="B850" s="115" t="s">
        <v>967</v>
      </c>
      <c r="C850" s="110">
        <f t="shared" si="47"/>
        <v>84045.100800000015</v>
      </c>
      <c r="D850" s="113">
        <f t="shared" si="48"/>
        <v>89087.806848000022</v>
      </c>
      <c r="E850" s="110">
        <f t="shared" si="49"/>
        <v>79002.394752000007</v>
      </c>
      <c r="F850" s="102" t="str">
        <f t="shared" si="46"/>
        <v/>
      </c>
      <c r="H850" s="21">
        <v>40.270000000000003</v>
      </c>
      <c r="I850" s="2" t="s">
        <v>888</v>
      </c>
      <c r="J850" s="23">
        <f t="shared" si="50"/>
        <v>84045.100800000015</v>
      </c>
      <c r="K850" s="17" t="s">
        <v>889</v>
      </c>
    </row>
    <row r="851" spans="1:11" x14ac:dyDescent="0.25">
      <c r="A851" s="121" t="s">
        <v>1030</v>
      </c>
      <c r="B851" s="115" t="s">
        <v>967</v>
      </c>
      <c r="C851" s="110">
        <f t="shared" si="47"/>
        <v>87050.438400000014</v>
      </c>
      <c r="D851" s="113">
        <f t="shared" si="48"/>
        <v>92273.464704000013</v>
      </c>
      <c r="E851" s="110">
        <f t="shared" si="49"/>
        <v>81827.412096000015</v>
      </c>
      <c r="F851" s="102" t="str">
        <f t="shared" si="46"/>
        <v/>
      </c>
      <c r="H851" s="21">
        <v>41.71</v>
      </c>
      <c r="I851" s="2" t="s">
        <v>888</v>
      </c>
      <c r="J851" s="23">
        <f t="shared" si="50"/>
        <v>87050.438400000014</v>
      </c>
      <c r="K851" s="17" t="s">
        <v>889</v>
      </c>
    </row>
    <row r="852" spans="1:11" x14ac:dyDescent="0.25">
      <c r="A852" s="121" t="s">
        <v>1031</v>
      </c>
      <c r="B852" s="115" t="s">
        <v>967</v>
      </c>
      <c r="C852" s="110">
        <f t="shared" si="47"/>
        <v>90076.646399999998</v>
      </c>
      <c r="D852" s="113">
        <f t="shared" si="48"/>
        <v>95481.245183999999</v>
      </c>
      <c r="E852" s="110">
        <f t="shared" si="49"/>
        <v>84672.047615999996</v>
      </c>
      <c r="F852" s="102" t="str">
        <f t="shared" si="46"/>
        <v/>
      </c>
      <c r="H852" s="21">
        <v>43.16</v>
      </c>
      <c r="I852" s="2" t="s">
        <v>888</v>
      </c>
      <c r="J852" s="23">
        <f t="shared" si="50"/>
        <v>90076.646399999998</v>
      </c>
      <c r="K852" s="17" t="s">
        <v>889</v>
      </c>
    </row>
    <row r="853" spans="1:11" x14ac:dyDescent="0.25">
      <c r="A853" s="121" t="s">
        <v>1032</v>
      </c>
      <c r="B853" s="115" t="s">
        <v>967</v>
      </c>
      <c r="C853" s="110">
        <f t="shared" si="47"/>
        <v>93165.465599999996</v>
      </c>
      <c r="D853" s="113">
        <f t="shared" si="48"/>
        <v>98755.393536000003</v>
      </c>
      <c r="E853" s="110">
        <f t="shared" si="49"/>
        <v>87575.537663999989</v>
      </c>
      <c r="F853" s="102" t="str">
        <f t="shared" si="46"/>
        <v>Duplicate</v>
      </c>
      <c r="H853" s="21">
        <v>44.64</v>
      </c>
      <c r="I853" s="2" t="s">
        <v>888</v>
      </c>
      <c r="J853" s="23">
        <f t="shared" si="50"/>
        <v>93165.465599999996</v>
      </c>
      <c r="K853" s="17" t="s">
        <v>889</v>
      </c>
    </row>
    <row r="854" spans="1:11" x14ac:dyDescent="0.25">
      <c r="A854" s="121" t="s">
        <v>1033</v>
      </c>
      <c r="B854" s="115" t="s">
        <v>967</v>
      </c>
      <c r="C854" s="110">
        <f t="shared" si="47"/>
        <v>96316.896000000008</v>
      </c>
      <c r="D854" s="113">
        <f t="shared" si="48"/>
        <v>102095.90976000001</v>
      </c>
      <c r="E854" s="110">
        <f t="shared" si="49"/>
        <v>90537.882240000006</v>
      </c>
      <c r="F854" s="102" t="str">
        <f t="shared" si="46"/>
        <v/>
      </c>
      <c r="H854" s="21">
        <v>46.15</v>
      </c>
      <c r="I854" s="2" t="s">
        <v>888</v>
      </c>
      <c r="J854" s="23">
        <f t="shared" si="50"/>
        <v>96316.896000000008</v>
      </c>
      <c r="K854" s="17" t="s">
        <v>889</v>
      </c>
    </row>
    <row r="855" spans="1:11" x14ac:dyDescent="0.25">
      <c r="A855" s="121" t="s">
        <v>1034</v>
      </c>
      <c r="B855" s="115" t="s">
        <v>967</v>
      </c>
      <c r="C855" s="110">
        <f t="shared" si="47"/>
        <v>65261.7408</v>
      </c>
      <c r="D855" s="113">
        <f t="shared" si="48"/>
        <v>69177.445248000004</v>
      </c>
      <c r="E855" s="110">
        <f t="shared" si="49"/>
        <v>61346.036351999996</v>
      </c>
      <c r="F855" s="102" t="str">
        <f t="shared" si="46"/>
        <v/>
      </c>
      <c r="H855" s="21">
        <v>31.27</v>
      </c>
      <c r="I855" s="2" t="s">
        <v>888</v>
      </c>
      <c r="J855" s="23">
        <f t="shared" si="50"/>
        <v>65261.7408</v>
      </c>
      <c r="K855" s="17" t="s">
        <v>889</v>
      </c>
    </row>
    <row r="856" spans="1:11" x14ac:dyDescent="0.25">
      <c r="A856" s="121" t="s">
        <v>1035</v>
      </c>
      <c r="B856" s="115" t="s">
        <v>967</v>
      </c>
      <c r="C856" s="110">
        <f t="shared" si="47"/>
        <v>66221.779200000004</v>
      </c>
      <c r="D856" s="113">
        <f t="shared" si="48"/>
        <v>70195.085952000009</v>
      </c>
      <c r="E856" s="110">
        <f t="shared" si="49"/>
        <v>62248.472448</v>
      </c>
      <c r="F856" s="102" t="str">
        <f t="shared" si="46"/>
        <v>Duplicate</v>
      </c>
      <c r="H856" s="21">
        <v>31.73</v>
      </c>
      <c r="I856" s="2" t="s">
        <v>888</v>
      </c>
      <c r="J856" s="23">
        <f t="shared" si="50"/>
        <v>66221.779200000004</v>
      </c>
      <c r="K856" s="17" t="s">
        <v>889</v>
      </c>
    </row>
    <row r="857" spans="1:11" x14ac:dyDescent="0.25">
      <c r="A857" s="121" t="s">
        <v>1036</v>
      </c>
      <c r="B857" s="115" t="s">
        <v>967</v>
      </c>
      <c r="C857" s="110">
        <f t="shared" si="47"/>
        <v>68684.486399999994</v>
      </c>
      <c r="D857" s="113">
        <f t="shared" si="48"/>
        <v>72805.555584000002</v>
      </c>
      <c r="E857" s="110">
        <f t="shared" si="49"/>
        <v>64563.417215999994</v>
      </c>
      <c r="F857" s="102" t="str">
        <f t="shared" si="46"/>
        <v/>
      </c>
      <c r="H857" s="21">
        <v>32.909999999999997</v>
      </c>
      <c r="I857" s="2" t="s">
        <v>888</v>
      </c>
      <c r="J857" s="23">
        <f t="shared" si="50"/>
        <v>68684.486399999994</v>
      </c>
      <c r="K857" s="17" t="s">
        <v>889</v>
      </c>
    </row>
    <row r="858" spans="1:11" x14ac:dyDescent="0.25">
      <c r="A858" s="121" t="s">
        <v>1037</v>
      </c>
      <c r="B858" s="115" t="s">
        <v>967</v>
      </c>
      <c r="C858" s="110">
        <f t="shared" si="47"/>
        <v>70917.619199999986</v>
      </c>
      <c r="D858" s="113">
        <f t="shared" si="48"/>
        <v>75172.676351999995</v>
      </c>
      <c r="E858" s="110">
        <f t="shared" si="49"/>
        <v>66662.562047999978</v>
      </c>
      <c r="F858" s="102" t="str">
        <f t="shared" si="46"/>
        <v/>
      </c>
      <c r="H858" s="21">
        <v>33.979999999999997</v>
      </c>
      <c r="I858" s="2" t="s">
        <v>888</v>
      </c>
      <c r="J858" s="23">
        <f t="shared" si="50"/>
        <v>70917.619199999986</v>
      </c>
      <c r="K858" s="17" t="s">
        <v>889</v>
      </c>
    </row>
    <row r="859" spans="1:11" x14ac:dyDescent="0.25">
      <c r="A859" s="121" t="s">
        <v>1038</v>
      </c>
      <c r="B859" s="115" t="s">
        <v>967</v>
      </c>
      <c r="C859" s="110">
        <f t="shared" si="47"/>
        <v>74048.179199999999</v>
      </c>
      <c r="D859" s="113">
        <f t="shared" si="48"/>
        <v>78491.069952000005</v>
      </c>
      <c r="E859" s="110">
        <f t="shared" si="49"/>
        <v>69605.288447999992</v>
      </c>
      <c r="F859" s="102" t="str">
        <f t="shared" si="46"/>
        <v/>
      </c>
      <c r="H859" s="21">
        <v>35.479999999999997</v>
      </c>
      <c r="I859" s="2" t="s">
        <v>888</v>
      </c>
      <c r="J859" s="23">
        <f t="shared" si="50"/>
        <v>74048.179199999999</v>
      </c>
      <c r="K859" s="17" t="s">
        <v>889</v>
      </c>
    </row>
    <row r="860" spans="1:11" x14ac:dyDescent="0.25">
      <c r="A860" s="121" t="s">
        <v>1039</v>
      </c>
      <c r="B860" s="115" t="s">
        <v>967</v>
      </c>
      <c r="C860" s="110">
        <f t="shared" si="47"/>
        <v>76907.423999999999</v>
      </c>
      <c r="D860" s="113">
        <f t="shared" si="48"/>
        <v>81521.869440000009</v>
      </c>
      <c r="E860" s="110">
        <f t="shared" si="49"/>
        <v>72292.978559999989</v>
      </c>
      <c r="F860" s="102" t="str">
        <f t="shared" si="46"/>
        <v>Duplicate</v>
      </c>
      <c r="H860" s="21">
        <v>36.85</v>
      </c>
      <c r="I860" s="2" t="s">
        <v>888</v>
      </c>
      <c r="J860" s="23">
        <f t="shared" si="50"/>
        <v>76907.423999999999</v>
      </c>
      <c r="K860" s="17" t="s">
        <v>889</v>
      </c>
    </row>
    <row r="861" spans="1:11" x14ac:dyDescent="0.25">
      <c r="A861" s="121" t="s">
        <v>1040</v>
      </c>
      <c r="B861" s="115" t="s">
        <v>967</v>
      </c>
      <c r="C861" s="110">
        <f t="shared" si="47"/>
        <v>79954.502400000012</v>
      </c>
      <c r="D861" s="113">
        <f t="shared" si="48"/>
        <v>84751.772544000021</v>
      </c>
      <c r="E861" s="110">
        <f t="shared" si="49"/>
        <v>75157.232256000003</v>
      </c>
      <c r="F861" s="102" t="str">
        <f t="shared" si="46"/>
        <v/>
      </c>
      <c r="H861" s="21">
        <v>38.31</v>
      </c>
      <c r="I861" s="2" t="s">
        <v>888</v>
      </c>
      <c r="J861" s="23">
        <f t="shared" si="50"/>
        <v>79954.502400000012</v>
      </c>
      <c r="K861" s="17" t="s">
        <v>889</v>
      </c>
    </row>
    <row r="862" spans="1:11" x14ac:dyDescent="0.25">
      <c r="A862" s="121" t="s">
        <v>1041</v>
      </c>
      <c r="B862" s="115" t="s">
        <v>967</v>
      </c>
      <c r="C862" s="110">
        <f t="shared" si="47"/>
        <v>82897.228799999997</v>
      </c>
      <c r="D862" s="113">
        <f t="shared" si="48"/>
        <v>87871.062527999995</v>
      </c>
      <c r="E862" s="110">
        <f t="shared" si="49"/>
        <v>77923.395071999999</v>
      </c>
      <c r="F862" s="102" t="str">
        <f t="shared" si="46"/>
        <v/>
      </c>
      <c r="H862" s="21">
        <v>39.72</v>
      </c>
      <c r="I862" s="2" t="s">
        <v>888</v>
      </c>
      <c r="J862" s="23">
        <f t="shared" si="50"/>
        <v>82897.228799999997</v>
      </c>
      <c r="K862" s="17" t="s">
        <v>889</v>
      </c>
    </row>
    <row r="863" spans="1:11" x14ac:dyDescent="0.25">
      <c r="A863" s="121" t="s">
        <v>1042</v>
      </c>
      <c r="B863" s="115" t="s">
        <v>967</v>
      </c>
      <c r="C863" s="110">
        <f t="shared" si="47"/>
        <v>85819.084799999997</v>
      </c>
      <c r="D863" s="113">
        <f t="shared" si="48"/>
        <v>90968.229888000002</v>
      </c>
      <c r="E863" s="110">
        <f t="shared" si="49"/>
        <v>80669.939711999992</v>
      </c>
      <c r="F863" s="102" t="str">
        <f t="shared" si="46"/>
        <v>Duplicate</v>
      </c>
      <c r="H863" s="21">
        <v>41.12</v>
      </c>
      <c r="I863" s="2" t="s">
        <v>888</v>
      </c>
      <c r="J863" s="23">
        <f t="shared" si="50"/>
        <v>85819.084799999997</v>
      </c>
      <c r="K863" s="17" t="s">
        <v>889</v>
      </c>
    </row>
    <row r="864" spans="1:11" x14ac:dyDescent="0.25">
      <c r="A864" s="121" t="s">
        <v>1043</v>
      </c>
      <c r="B864" s="115" t="s">
        <v>967</v>
      </c>
      <c r="C864" s="110">
        <f t="shared" si="47"/>
        <v>88782.681599999996</v>
      </c>
      <c r="D864" s="113">
        <f t="shared" si="48"/>
        <v>94109.642496</v>
      </c>
      <c r="E864" s="110">
        <f t="shared" si="49"/>
        <v>83455.720703999992</v>
      </c>
      <c r="F864" s="102" t="str">
        <f t="shared" si="46"/>
        <v/>
      </c>
      <c r="H864" s="21">
        <v>42.54</v>
      </c>
      <c r="I864" s="2" t="s">
        <v>888</v>
      </c>
      <c r="J864" s="23">
        <f t="shared" si="50"/>
        <v>88782.681599999996</v>
      </c>
      <c r="K864" s="17" t="s">
        <v>889</v>
      </c>
    </row>
    <row r="865" spans="1:11" x14ac:dyDescent="0.25">
      <c r="A865" s="121" t="s">
        <v>1044</v>
      </c>
      <c r="B865" s="115" t="s">
        <v>967</v>
      </c>
      <c r="C865" s="110">
        <f t="shared" si="47"/>
        <v>91767.148799999995</v>
      </c>
      <c r="D865" s="113">
        <f t="shared" si="48"/>
        <v>97273.177727999995</v>
      </c>
      <c r="E865" s="110">
        <f t="shared" si="49"/>
        <v>86261.119871999996</v>
      </c>
      <c r="F865" s="102" t="str">
        <f t="shared" ref="F865:F901" si="51">IF(COUNTIF(C$2:C$1297, C865)&gt;1, "Duplicate", "")</f>
        <v/>
      </c>
      <c r="H865" s="21">
        <v>43.97</v>
      </c>
      <c r="I865" s="2" t="s">
        <v>888</v>
      </c>
      <c r="J865" s="23">
        <f t="shared" si="50"/>
        <v>91767.148799999995</v>
      </c>
      <c r="K865" s="17" t="s">
        <v>889</v>
      </c>
    </row>
    <row r="866" spans="1:11" x14ac:dyDescent="0.25">
      <c r="A866" s="121" t="s">
        <v>1045</v>
      </c>
      <c r="B866" s="115" t="s">
        <v>967</v>
      </c>
      <c r="C866" s="110">
        <f t="shared" si="47"/>
        <v>78848.371200000009</v>
      </c>
      <c r="D866" s="113">
        <f t="shared" si="48"/>
        <v>83579.273472000015</v>
      </c>
      <c r="E866" s="110">
        <f t="shared" si="49"/>
        <v>74117.468928000002</v>
      </c>
      <c r="F866" s="102" t="str">
        <f t="shared" si="51"/>
        <v/>
      </c>
      <c r="H866" s="21">
        <v>37.78</v>
      </c>
      <c r="I866" s="2" t="s">
        <v>888</v>
      </c>
      <c r="J866" s="23">
        <f t="shared" si="50"/>
        <v>78848.371200000009</v>
      </c>
      <c r="K866" s="17" t="s">
        <v>889</v>
      </c>
    </row>
    <row r="867" spans="1:11" x14ac:dyDescent="0.25">
      <c r="A867" s="121" t="s">
        <v>1046</v>
      </c>
      <c r="B867" s="115" t="s">
        <v>967</v>
      </c>
      <c r="C867" s="110">
        <f t="shared" si="47"/>
        <v>82333.728000000003</v>
      </c>
      <c r="D867" s="113">
        <f t="shared" si="48"/>
        <v>87273.751680000001</v>
      </c>
      <c r="E867" s="110">
        <f t="shared" si="49"/>
        <v>77393.704320000004</v>
      </c>
      <c r="F867" s="102" t="str">
        <f t="shared" si="51"/>
        <v/>
      </c>
      <c r="H867" s="21">
        <v>39.450000000000003</v>
      </c>
      <c r="I867" s="2" t="s">
        <v>888</v>
      </c>
      <c r="J867" s="23">
        <f t="shared" si="50"/>
        <v>82333.728000000003</v>
      </c>
      <c r="K867" s="17" t="s">
        <v>889</v>
      </c>
    </row>
    <row r="868" spans="1:11" x14ac:dyDescent="0.25">
      <c r="A868" s="121" t="s">
        <v>1047</v>
      </c>
      <c r="B868" s="115" t="s">
        <v>967</v>
      </c>
      <c r="C868" s="110">
        <f t="shared" si="47"/>
        <v>85819.084799999997</v>
      </c>
      <c r="D868" s="113">
        <f t="shared" si="48"/>
        <v>90968.229888000002</v>
      </c>
      <c r="E868" s="110">
        <f t="shared" si="49"/>
        <v>80669.939711999992</v>
      </c>
      <c r="F868" s="102" t="str">
        <f t="shared" si="51"/>
        <v>Duplicate</v>
      </c>
      <c r="H868" s="21">
        <v>41.12</v>
      </c>
      <c r="I868" s="2" t="s">
        <v>888</v>
      </c>
      <c r="J868" s="23">
        <f t="shared" si="50"/>
        <v>85819.084799999997</v>
      </c>
      <c r="K868" s="17" t="s">
        <v>889</v>
      </c>
    </row>
    <row r="869" spans="1:11" x14ac:dyDescent="0.25">
      <c r="A869" s="121" t="s">
        <v>1048</v>
      </c>
      <c r="B869" s="115" t="s">
        <v>967</v>
      </c>
      <c r="C869" s="110">
        <f t="shared" si="47"/>
        <v>89179.219199999992</v>
      </c>
      <c r="D869" s="113">
        <f t="shared" si="48"/>
        <v>94529.972351999997</v>
      </c>
      <c r="E869" s="110">
        <f t="shared" si="49"/>
        <v>83828.466047999987</v>
      </c>
      <c r="F869" s="102" t="str">
        <f t="shared" si="51"/>
        <v/>
      </c>
      <c r="H869" s="21">
        <v>42.73</v>
      </c>
      <c r="I869" s="2" t="s">
        <v>888</v>
      </c>
      <c r="J869" s="23">
        <f t="shared" si="50"/>
        <v>89179.219199999992</v>
      </c>
      <c r="K869" s="17" t="s">
        <v>889</v>
      </c>
    </row>
    <row r="870" spans="1:11" x14ac:dyDescent="0.25">
      <c r="A870" s="121" t="s">
        <v>1049</v>
      </c>
      <c r="B870" s="115" t="s">
        <v>967</v>
      </c>
      <c r="C870" s="110">
        <f t="shared" si="47"/>
        <v>92476.742400000003</v>
      </c>
      <c r="D870" s="113">
        <f t="shared" si="48"/>
        <v>98025.346944000004</v>
      </c>
      <c r="E870" s="110">
        <f t="shared" si="49"/>
        <v>86928.137856000001</v>
      </c>
      <c r="F870" s="102" t="str">
        <f t="shared" si="51"/>
        <v>Duplicate</v>
      </c>
      <c r="H870" s="21">
        <v>44.31</v>
      </c>
      <c r="I870" s="2" t="s">
        <v>888</v>
      </c>
      <c r="J870" s="23">
        <f t="shared" si="50"/>
        <v>92476.742400000003</v>
      </c>
      <c r="K870" s="17" t="s">
        <v>889</v>
      </c>
    </row>
    <row r="871" spans="1:11" x14ac:dyDescent="0.25">
      <c r="A871" s="121" t="s">
        <v>1050</v>
      </c>
      <c r="B871" s="115" t="s">
        <v>967</v>
      </c>
      <c r="C871" s="110">
        <f t="shared" si="47"/>
        <v>95649.0432</v>
      </c>
      <c r="D871" s="113">
        <f t="shared" si="48"/>
        <v>101387.98579200001</v>
      </c>
      <c r="E871" s="110">
        <f t="shared" si="49"/>
        <v>89910.100607999993</v>
      </c>
      <c r="F871" s="102" t="str">
        <f t="shared" si="51"/>
        <v/>
      </c>
      <c r="H871" s="21">
        <v>45.83</v>
      </c>
      <c r="I871" s="2" t="s">
        <v>888</v>
      </c>
      <c r="J871" s="23">
        <f t="shared" si="50"/>
        <v>95649.0432</v>
      </c>
      <c r="K871" s="17" t="s">
        <v>889</v>
      </c>
    </row>
    <row r="872" spans="1:11" x14ac:dyDescent="0.25">
      <c r="A872" s="121" t="s">
        <v>1051</v>
      </c>
      <c r="B872" s="115" t="s">
        <v>967</v>
      </c>
      <c r="C872" s="110">
        <f t="shared" si="47"/>
        <v>98988.30720000001</v>
      </c>
      <c r="D872" s="113">
        <f t="shared" si="48"/>
        <v>104927.60563200002</v>
      </c>
      <c r="E872" s="110">
        <f t="shared" si="49"/>
        <v>93049.008768</v>
      </c>
      <c r="F872" s="102" t="str">
        <f t="shared" si="51"/>
        <v/>
      </c>
      <c r="H872" s="21">
        <v>47.43</v>
      </c>
      <c r="I872" s="2" t="s">
        <v>888</v>
      </c>
      <c r="J872" s="23">
        <f t="shared" si="50"/>
        <v>98988.30720000001</v>
      </c>
      <c r="K872" s="17" t="s">
        <v>889</v>
      </c>
    </row>
    <row r="873" spans="1:11" x14ac:dyDescent="0.25">
      <c r="A873" s="121" t="s">
        <v>1052</v>
      </c>
      <c r="B873" s="115" t="s">
        <v>967</v>
      </c>
      <c r="C873" s="110">
        <f t="shared" si="47"/>
        <v>102285.83039999999</v>
      </c>
      <c r="D873" s="113">
        <f t="shared" si="48"/>
        <v>108422.980224</v>
      </c>
      <c r="E873" s="110">
        <f t="shared" si="49"/>
        <v>96148.680575999984</v>
      </c>
      <c r="F873" s="102" t="str">
        <f t="shared" si="51"/>
        <v/>
      </c>
      <c r="H873" s="21">
        <v>49.01</v>
      </c>
      <c r="I873" s="2" t="s">
        <v>888</v>
      </c>
      <c r="J873" s="23">
        <f t="shared" si="50"/>
        <v>102285.83039999999</v>
      </c>
      <c r="K873" s="17" t="s">
        <v>889</v>
      </c>
    </row>
    <row r="874" spans="1:11" x14ac:dyDescent="0.25">
      <c r="A874" s="121" t="s">
        <v>1053</v>
      </c>
      <c r="B874" s="115" t="s">
        <v>967</v>
      </c>
      <c r="C874" s="110">
        <f t="shared" si="47"/>
        <v>75968.256000000008</v>
      </c>
      <c r="D874" s="113">
        <f t="shared" si="48"/>
        <v>80526.351360000015</v>
      </c>
      <c r="E874" s="110">
        <f t="shared" si="49"/>
        <v>71410.160640000002</v>
      </c>
      <c r="F874" s="102" t="str">
        <f t="shared" si="51"/>
        <v/>
      </c>
      <c r="H874" s="21">
        <v>36.4</v>
      </c>
      <c r="I874" s="2" t="s">
        <v>888</v>
      </c>
      <c r="J874" s="23">
        <f t="shared" si="50"/>
        <v>75968.256000000008</v>
      </c>
      <c r="K874" s="17" t="s">
        <v>889</v>
      </c>
    </row>
    <row r="875" spans="1:11" x14ac:dyDescent="0.25">
      <c r="A875" s="121" t="s">
        <v>1054</v>
      </c>
      <c r="B875" s="115" t="s">
        <v>967</v>
      </c>
      <c r="C875" s="110">
        <f t="shared" si="47"/>
        <v>79370.131200000003</v>
      </c>
      <c r="D875" s="113">
        <f t="shared" si="48"/>
        <v>84132.339072000002</v>
      </c>
      <c r="E875" s="110">
        <f t="shared" si="49"/>
        <v>74607.923328000004</v>
      </c>
      <c r="F875" s="102" t="str">
        <f t="shared" si="51"/>
        <v/>
      </c>
      <c r="H875" s="21">
        <v>38.03</v>
      </c>
      <c r="I875" s="2" t="s">
        <v>888</v>
      </c>
      <c r="J875" s="23">
        <f t="shared" si="50"/>
        <v>79370.131200000003</v>
      </c>
      <c r="K875" s="17" t="s">
        <v>889</v>
      </c>
    </row>
    <row r="876" spans="1:11" x14ac:dyDescent="0.25">
      <c r="A876" s="121" t="s">
        <v>1055</v>
      </c>
      <c r="B876" s="115" t="s">
        <v>967</v>
      </c>
      <c r="C876" s="110">
        <f t="shared" si="47"/>
        <v>82563.302400000015</v>
      </c>
      <c r="D876" s="113">
        <f t="shared" si="48"/>
        <v>87517.100544000015</v>
      </c>
      <c r="E876" s="110">
        <f t="shared" si="49"/>
        <v>77609.504256000015</v>
      </c>
      <c r="F876" s="102" t="str">
        <f t="shared" si="51"/>
        <v/>
      </c>
      <c r="H876" s="21">
        <v>39.56</v>
      </c>
      <c r="I876" s="2" t="s">
        <v>888</v>
      </c>
      <c r="J876" s="23">
        <f t="shared" si="50"/>
        <v>82563.302400000015</v>
      </c>
      <c r="K876" s="17" t="s">
        <v>889</v>
      </c>
    </row>
    <row r="877" spans="1:11" x14ac:dyDescent="0.25">
      <c r="A877" s="121" t="s">
        <v>1056</v>
      </c>
      <c r="B877" s="115" t="s">
        <v>967</v>
      </c>
      <c r="C877" s="110">
        <f t="shared" si="47"/>
        <v>85819.084799999997</v>
      </c>
      <c r="D877" s="113">
        <f t="shared" si="48"/>
        <v>90968.229888000002</v>
      </c>
      <c r="E877" s="110">
        <f t="shared" si="49"/>
        <v>80669.939711999992</v>
      </c>
      <c r="F877" s="102" t="str">
        <f t="shared" si="51"/>
        <v>Duplicate</v>
      </c>
      <c r="H877" s="21">
        <v>41.12</v>
      </c>
      <c r="I877" s="2" t="s">
        <v>888</v>
      </c>
      <c r="J877" s="23">
        <f t="shared" si="50"/>
        <v>85819.084799999997</v>
      </c>
      <c r="K877" s="17" t="s">
        <v>889</v>
      </c>
    </row>
    <row r="878" spans="1:11" x14ac:dyDescent="0.25">
      <c r="A878" s="121" t="s">
        <v>1057</v>
      </c>
      <c r="B878" s="115" t="s">
        <v>967</v>
      </c>
      <c r="C878" s="110">
        <f t="shared" si="47"/>
        <v>88845.292799999996</v>
      </c>
      <c r="D878" s="113">
        <f t="shared" si="48"/>
        <v>94176.010368000003</v>
      </c>
      <c r="E878" s="110">
        <f t="shared" si="49"/>
        <v>83514.575231999988</v>
      </c>
      <c r="F878" s="102" t="str">
        <f t="shared" si="51"/>
        <v/>
      </c>
      <c r="H878" s="21">
        <v>42.57</v>
      </c>
      <c r="I878" s="2" t="s">
        <v>888</v>
      </c>
      <c r="J878" s="23">
        <f t="shared" si="50"/>
        <v>88845.292799999996</v>
      </c>
      <c r="K878" s="17" t="s">
        <v>889</v>
      </c>
    </row>
    <row r="879" spans="1:11" x14ac:dyDescent="0.25">
      <c r="A879" s="121" t="s">
        <v>1058</v>
      </c>
      <c r="B879" s="115" t="s">
        <v>967</v>
      </c>
      <c r="C879" s="110">
        <f t="shared" si="47"/>
        <v>92080.204800000007</v>
      </c>
      <c r="D879" s="113">
        <f t="shared" si="48"/>
        <v>97605.017088000008</v>
      </c>
      <c r="E879" s="110">
        <f t="shared" si="49"/>
        <v>86555.392512000006</v>
      </c>
      <c r="F879" s="102" t="str">
        <f t="shared" si="51"/>
        <v/>
      </c>
      <c r="H879" s="21">
        <v>44.12</v>
      </c>
      <c r="I879" s="2" t="s">
        <v>888</v>
      </c>
      <c r="J879" s="23">
        <f t="shared" si="50"/>
        <v>92080.204800000007</v>
      </c>
      <c r="K879" s="17" t="s">
        <v>889</v>
      </c>
    </row>
    <row r="880" spans="1:11" x14ac:dyDescent="0.25">
      <c r="A880" s="121" t="s">
        <v>1059</v>
      </c>
      <c r="B880" s="115" t="s">
        <v>967</v>
      </c>
      <c r="C880" s="110">
        <f t="shared" si="47"/>
        <v>95210.764800000004</v>
      </c>
      <c r="D880" s="113">
        <f t="shared" si="48"/>
        <v>100923.410688</v>
      </c>
      <c r="E880" s="110">
        <f t="shared" si="49"/>
        <v>89498.118912000005</v>
      </c>
      <c r="F880" s="102" t="str">
        <f t="shared" si="51"/>
        <v/>
      </c>
      <c r="H880" s="21">
        <v>45.62</v>
      </c>
      <c r="I880" s="2" t="s">
        <v>888</v>
      </c>
      <c r="J880" s="23">
        <f t="shared" si="50"/>
        <v>95210.764800000004</v>
      </c>
      <c r="K880" s="17" t="s">
        <v>889</v>
      </c>
    </row>
    <row r="881" spans="1:12" x14ac:dyDescent="0.25">
      <c r="A881" s="121" t="s">
        <v>1060</v>
      </c>
      <c r="B881" s="115" t="s">
        <v>967</v>
      </c>
      <c r="C881" s="110">
        <f t="shared" si="47"/>
        <v>98299.584000000003</v>
      </c>
      <c r="D881" s="113">
        <f t="shared" si="48"/>
        <v>104197.55904000001</v>
      </c>
      <c r="E881" s="110">
        <f t="shared" si="49"/>
        <v>92401.608959999998</v>
      </c>
      <c r="F881" s="102" t="str">
        <f t="shared" si="51"/>
        <v/>
      </c>
      <c r="H881" s="21">
        <v>47.1</v>
      </c>
      <c r="I881" s="2" t="s">
        <v>888</v>
      </c>
      <c r="J881" s="23">
        <f t="shared" si="50"/>
        <v>98299.584000000003</v>
      </c>
      <c r="K881" s="17" t="s">
        <v>889</v>
      </c>
    </row>
    <row r="882" spans="1:12" x14ac:dyDescent="0.25">
      <c r="A882" s="121" t="s">
        <v>1061</v>
      </c>
      <c r="B882" s="115" t="s">
        <v>967</v>
      </c>
      <c r="C882" s="110">
        <f t="shared" si="47"/>
        <v>70583.692800000004</v>
      </c>
      <c r="D882" s="113">
        <f t="shared" si="48"/>
        <v>74818.714368000015</v>
      </c>
      <c r="E882" s="110">
        <f t="shared" si="49"/>
        <v>66348.671231999993</v>
      </c>
      <c r="F882" s="102" t="str">
        <f t="shared" si="51"/>
        <v/>
      </c>
      <c r="H882" s="21">
        <v>33.82</v>
      </c>
      <c r="I882" s="2" t="s">
        <v>888</v>
      </c>
      <c r="J882" s="23">
        <f t="shared" si="50"/>
        <v>70583.692800000004</v>
      </c>
      <c r="K882" s="17" t="s">
        <v>889</v>
      </c>
    </row>
    <row r="883" spans="1:12" x14ac:dyDescent="0.25">
      <c r="A883" s="121" t="s">
        <v>1062</v>
      </c>
      <c r="B883" s="115" t="s">
        <v>967</v>
      </c>
      <c r="C883" s="110">
        <f t="shared" si="47"/>
        <v>76761.331200000001</v>
      </c>
      <c r="D883" s="113">
        <f t="shared" si="48"/>
        <v>81367.011072000008</v>
      </c>
      <c r="E883" s="110">
        <f t="shared" si="49"/>
        <v>72155.651327999993</v>
      </c>
      <c r="F883" s="102" t="str">
        <f t="shared" si="51"/>
        <v/>
      </c>
      <c r="H883" s="21">
        <v>36.78</v>
      </c>
      <c r="I883" s="2" t="s">
        <v>888</v>
      </c>
      <c r="J883" s="23">
        <f t="shared" si="50"/>
        <v>76761.331200000001</v>
      </c>
      <c r="K883" s="17" t="s">
        <v>889</v>
      </c>
    </row>
    <row r="884" spans="1:12" x14ac:dyDescent="0.25">
      <c r="A884" s="121" t="s">
        <v>1063</v>
      </c>
      <c r="B884" s="115" t="s">
        <v>967</v>
      </c>
      <c r="C884" s="110">
        <f t="shared" si="47"/>
        <v>79787.539199999999</v>
      </c>
      <c r="D884" s="113">
        <f t="shared" si="48"/>
        <v>84574.79155200001</v>
      </c>
      <c r="E884" s="110">
        <f t="shared" si="49"/>
        <v>75000.286847999989</v>
      </c>
      <c r="F884" s="102" t="str">
        <f t="shared" si="51"/>
        <v/>
      </c>
      <c r="H884" s="21">
        <v>38.229999999999997</v>
      </c>
      <c r="I884" s="2" t="s">
        <v>888</v>
      </c>
      <c r="J884" s="23">
        <f t="shared" si="50"/>
        <v>79787.539199999999</v>
      </c>
      <c r="K884" s="17" t="s">
        <v>889</v>
      </c>
    </row>
    <row r="885" spans="1:12" x14ac:dyDescent="0.25">
      <c r="A885" s="121" t="s">
        <v>1064</v>
      </c>
      <c r="B885" s="115" t="s">
        <v>967</v>
      </c>
      <c r="C885" s="110">
        <f t="shared" ref="C885:C901" si="52">J885</f>
        <v>82709.395199999999</v>
      </c>
      <c r="D885" s="113">
        <f t="shared" si="48"/>
        <v>87671.958912000002</v>
      </c>
      <c r="E885" s="110">
        <f t="shared" si="49"/>
        <v>77746.831487999996</v>
      </c>
      <c r="F885" s="102" t="str">
        <f t="shared" si="51"/>
        <v>Duplicate</v>
      </c>
      <c r="H885" s="21">
        <v>39.630000000000003</v>
      </c>
      <c r="I885" s="2" t="s">
        <v>888</v>
      </c>
      <c r="J885" s="23">
        <f t="shared" si="50"/>
        <v>82709.395199999999</v>
      </c>
      <c r="K885" s="17" t="s">
        <v>889</v>
      </c>
    </row>
    <row r="886" spans="1:12" x14ac:dyDescent="0.25">
      <c r="A886" s="121" t="s">
        <v>1065</v>
      </c>
      <c r="B886" s="115" t="s">
        <v>967</v>
      </c>
      <c r="C886" s="110">
        <f t="shared" si="52"/>
        <v>85756.473600000012</v>
      </c>
      <c r="D886" s="113">
        <f t="shared" si="48"/>
        <v>90901.862016000014</v>
      </c>
      <c r="E886" s="110">
        <f t="shared" si="49"/>
        <v>80611.08518400001</v>
      </c>
      <c r="F886" s="102" t="str">
        <f t="shared" si="51"/>
        <v/>
      </c>
      <c r="H886" s="21">
        <v>41.09</v>
      </c>
      <c r="I886" s="2" t="s">
        <v>888</v>
      </c>
      <c r="J886" s="23">
        <f t="shared" si="50"/>
        <v>85756.473600000012</v>
      </c>
      <c r="K886" s="17" t="s">
        <v>889</v>
      </c>
    </row>
    <row r="887" spans="1:12" x14ac:dyDescent="0.25">
      <c r="A887" s="121" t="s">
        <v>1066</v>
      </c>
      <c r="B887" s="115" t="s">
        <v>967</v>
      </c>
      <c r="C887" s="110">
        <f t="shared" si="52"/>
        <v>88636.588799999998</v>
      </c>
      <c r="D887" s="113">
        <f t="shared" si="48"/>
        <v>93954.784127999999</v>
      </c>
      <c r="E887" s="110">
        <f t="shared" si="49"/>
        <v>83318.393471999996</v>
      </c>
      <c r="F887" s="102" t="str">
        <f t="shared" si="51"/>
        <v/>
      </c>
      <c r="H887" s="21">
        <v>42.47</v>
      </c>
      <c r="I887" s="2" t="s">
        <v>888</v>
      </c>
      <c r="J887" s="23">
        <f t="shared" si="50"/>
        <v>88636.588799999998</v>
      </c>
      <c r="K887" s="17" t="s">
        <v>889</v>
      </c>
    </row>
    <row r="888" spans="1:12" x14ac:dyDescent="0.25">
      <c r="A888" s="121" t="s">
        <v>1067</v>
      </c>
      <c r="B888" s="115" t="s">
        <v>967</v>
      </c>
      <c r="C888" s="110">
        <f t="shared" si="52"/>
        <v>91474.963199999998</v>
      </c>
      <c r="D888" s="113">
        <f t="shared" si="48"/>
        <v>96963.460992000008</v>
      </c>
      <c r="E888" s="110">
        <f t="shared" si="49"/>
        <v>85986.465407999989</v>
      </c>
      <c r="F888" s="102" t="str">
        <f t="shared" si="51"/>
        <v/>
      </c>
      <c r="H888" s="21">
        <v>43.83</v>
      </c>
      <c r="I888" s="2" t="s">
        <v>888</v>
      </c>
      <c r="J888" s="23">
        <f t="shared" si="50"/>
        <v>91474.963199999998</v>
      </c>
      <c r="K888" s="17" t="s">
        <v>889</v>
      </c>
    </row>
    <row r="889" spans="1:12" x14ac:dyDescent="0.25">
      <c r="A889" s="121" t="s">
        <v>1068</v>
      </c>
      <c r="B889" s="115" t="s">
        <v>967</v>
      </c>
      <c r="C889" s="110">
        <f t="shared" si="52"/>
        <v>42158.207999999999</v>
      </c>
      <c r="D889" s="113">
        <f t="shared" si="48"/>
        <v>44687.70048</v>
      </c>
      <c r="E889" s="110">
        <f t="shared" si="49"/>
        <v>39628.715519999998</v>
      </c>
      <c r="F889" s="102" t="str">
        <f t="shared" si="51"/>
        <v/>
      </c>
      <c r="G889" s="13" t="s">
        <v>1069</v>
      </c>
      <c r="H889" s="24">
        <v>20.2</v>
      </c>
      <c r="I889" s="2" t="s">
        <v>888</v>
      </c>
      <c r="J889" s="23">
        <f>H889*40*52.176</f>
        <v>42158.207999999999</v>
      </c>
      <c r="K889" s="2" t="s">
        <v>889</v>
      </c>
      <c r="L889" s="13" t="s">
        <v>1663</v>
      </c>
    </row>
    <row r="890" spans="1:12" x14ac:dyDescent="0.25">
      <c r="A890" s="120" t="s">
        <v>1070</v>
      </c>
      <c r="B890" s="115" t="s">
        <v>967</v>
      </c>
      <c r="C890" s="110">
        <f t="shared" si="52"/>
        <v>50715.072</v>
      </c>
      <c r="D890" s="113">
        <f t="shared" si="48"/>
        <v>53757.976320000002</v>
      </c>
      <c r="E890" s="110">
        <f t="shared" si="49"/>
        <v>47672.167679999999</v>
      </c>
      <c r="F890" s="102" t="str">
        <f t="shared" si="51"/>
        <v/>
      </c>
      <c r="H890" s="24">
        <v>24.3</v>
      </c>
      <c r="I890" s="2" t="s">
        <v>888</v>
      </c>
      <c r="J890" s="23">
        <f t="shared" ref="J890:J901" si="53">H890*40*52.176</f>
        <v>50715.072</v>
      </c>
      <c r="K890" s="2" t="s">
        <v>889</v>
      </c>
    </row>
    <row r="891" spans="1:12" x14ac:dyDescent="0.25">
      <c r="A891" s="120" t="s">
        <v>1071</v>
      </c>
      <c r="B891" s="115" t="s">
        <v>967</v>
      </c>
      <c r="C891" s="110">
        <f t="shared" si="52"/>
        <v>59251.065599999994</v>
      </c>
      <c r="D891" s="113">
        <f t="shared" si="48"/>
        <v>62806.129536</v>
      </c>
      <c r="E891" s="110">
        <f t="shared" si="49"/>
        <v>55696.001663999989</v>
      </c>
      <c r="F891" s="102" t="str">
        <f t="shared" si="51"/>
        <v/>
      </c>
      <c r="H891" s="24">
        <v>28.39</v>
      </c>
      <c r="I891" s="2" t="s">
        <v>888</v>
      </c>
      <c r="J891" s="23">
        <f t="shared" si="53"/>
        <v>59251.065599999994</v>
      </c>
      <c r="K891" s="2" t="s">
        <v>889</v>
      </c>
    </row>
    <row r="892" spans="1:12" x14ac:dyDescent="0.25">
      <c r="A892" s="120" t="s">
        <v>1072</v>
      </c>
      <c r="B892" s="115" t="s">
        <v>967</v>
      </c>
      <c r="C892" s="110">
        <f t="shared" si="52"/>
        <v>62298.144</v>
      </c>
      <c r="D892" s="113">
        <f t="shared" si="48"/>
        <v>66036.032640000005</v>
      </c>
      <c r="E892" s="110">
        <f t="shared" si="49"/>
        <v>58560.255359999996</v>
      </c>
      <c r="F892" s="102" t="str">
        <f t="shared" si="51"/>
        <v/>
      </c>
      <c r="H892" s="24">
        <v>29.85</v>
      </c>
      <c r="I892" s="2" t="s">
        <v>888</v>
      </c>
      <c r="J892" s="23">
        <f t="shared" si="53"/>
        <v>62298.144</v>
      </c>
      <c r="K892" s="2" t="s">
        <v>889</v>
      </c>
    </row>
    <row r="893" spans="1:12" x14ac:dyDescent="0.25">
      <c r="A893" s="120" t="s">
        <v>1073</v>
      </c>
      <c r="B893" s="115" t="s">
        <v>967</v>
      </c>
      <c r="C893" s="110">
        <f t="shared" si="52"/>
        <v>69456.691200000001</v>
      </c>
      <c r="D893" s="113">
        <f t="shared" si="48"/>
        <v>73624.092671999999</v>
      </c>
      <c r="E893" s="110">
        <f t="shared" si="49"/>
        <v>65289.289727999996</v>
      </c>
      <c r="F893" s="102" t="str">
        <f t="shared" si="51"/>
        <v/>
      </c>
      <c r="H893" s="24">
        <v>33.28</v>
      </c>
      <c r="I893" s="2" t="s">
        <v>888</v>
      </c>
      <c r="J893" s="23">
        <f t="shared" si="53"/>
        <v>69456.691200000001</v>
      </c>
      <c r="K893" s="2" t="s">
        <v>889</v>
      </c>
    </row>
    <row r="894" spans="1:12" x14ac:dyDescent="0.25">
      <c r="A894" s="120" t="s">
        <v>1074</v>
      </c>
      <c r="B894" s="115" t="s">
        <v>967</v>
      </c>
      <c r="C894" s="110">
        <f t="shared" si="52"/>
        <v>71689.824000000008</v>
      </c>
      <c r="D894" s="113">
        <f t="shared" si="48"/>
        <v>75991.213440000007</v>
      </c>
      <c r="E894" s="110">
        <f t="shared" si="49"/>
        <v>67388.434560000009</v>
      </c>
      <c r="F894" s="102" t="str">
        <f t="shared" si="51"/>
        <v/>
      </c>
      <c r="H894" s="24">
        <v>34.35</v>
      </c>
      <c r="I894" s="2" t="s">
        <v>888</v>
      </c>
      <c r="J894" s="23">
        <f t="shared" si="53"/>
        <v>71689.824000000008</v>
      </c>
      <c r="K894" s="2" t="s">
        <v>889</v>
      </c>
    </row>
    <row r="895" spans="1:12" x14ac:dyDescent="0.25">
      <c r="A895" s="120" t="s">
        <v>1075</v>
      </c>
      <c r="B895" s="115" t="s">
        <v>967</v>
      </c>
      <c r="C895" s="110">
        <f t="shared" si="52"/>
        <v>75091.699199999988</v>
      </c>
      <c r="D895" s="113">
        <f t="shared" si="48"/>
        <v>79597.201151999994</v>
      </c>
      <c r="E895" s="110">
        <f t="shared" si="49"/>
        <v>70586.197247999982</v>
      </c>
      <c r="F895" s="102" t="str">
        <f t="shared" si="51"/>
        <v/>
      </c>
      <c r="H895" s="24">
        <v>35.979999999999997</v>
      </c>
      <c r="I895" s="2" t="s">
        <v>888</v>
      </c>
      <c r="J895" s="23">
        <f t="shared" si="53"/>
        <v>75091.699199999988</v>
      </c>
      <c r="K895" s="2" t="s">
        <v>889</v>
      </c>
    </row>
    <row r="896" spans="1:12" x14ac:dyDescent="0.25">
      <c r="A896" s="120" t="s">
        <v>1076</v>
      </c>
      <c r="B896" s="115" t="s">
        <v>967</v>
      </c>
      <c r="C896" s="110">
        <f t="shared" si="52"/>
        <v>78639.667200000011</v>
      </c>
      <c r="D896" s="113">
        <f t="shared" si="48"/>
        <v>83358.047232000012</v>
      </c>
      <c r="E896" s="110">
        <f t="shared" si="49"/>
        <v>73921.28716800001</v>
      </c>
      <c r="F896" s="102" t="str">
        <f t="shared" si="51"/>
        <v/>
      </c>
      <c r="H896" s="24">
        <v>37.68</v>
      </c>
      <c r="I896" s="2" t="s">
        <v>888</v>
      </c>
      <c r="J896" s="23">
        <f t="shared" si="53"/>
        <v>78639.667200000011</v>
      </c>
      <c r="K896" s="2" t="s">
        <v>889</v>
      </c>
    </row>
    <row r="897" spans="1:14" x14ac:dyDescent="0.25">
      <c r="A897" s="120" t="s">
        <v>1077</v>
      </c>
      <c r="B897" s="115" t="s">
        <v>967</v>
      </c>
      <c r="C897" s="110">
        <f t="shared" si="52"/>
        <v>85986.04800000001</v>
      </c>
      <c r="D897" s="113">
        <f t="shared" si="48"/>
        <v>91145.210880000013</v>
      </c>
      <c r="E897" s="110">
        <f t="shared" si="49"/>
        <v>80826.885120000006</v>
      </c>
      <c r="F897" s="102" t="str">
        <f t="shared" si="51"/>
        <v/>
      </c>
      <c r="H897" s="24">
        <v>41.2</v>
      </c>
      <c r="I897" s="2" t="s">
        <v>888</v>
      </c>
      <c r="J897" s="23">
        <f t="shared" si="53"/>
        <v>85986.04800000001</v>
      </c>
      <c r="K897" s="2" t="s">
        <v>889</v>
      </c>
    </row>
    <row r="898" spans="1:14" x14ac:dyDescent="0.25">
      <c r="A898" s="120" t="s">
        <v>1078</v>
      </c>
      <c r="B898" s="115" t="s">
        <v>967</v>
      </c>
      <c r="C898" s="110">
        <f t="shared" si="52"/>
        <v>90640.147200000007</v>
      </c>
      <c r="D898" s="113">
        <f t="shared" ref="D898:D961" si="54">SUM(C898*1.06)</f>
        <v>96078.556032000008</v>
      </c>
      <c r="E898" s="110">
        <f t="shared" ref="E898:E961" si="55">SUM(C898*0.94)</f>
        <v>85201.738368000006</v>
      </c>
      <c r="F898" s="102" t="str">
        <f t="shared" si="51"/>
        <v/>
      </c>
      <c r="H898" s="24">
        <v>43.43</v>
      </c>
      <c r="I898" s="2" t="s">
        <v>888</v>
      </c>
      <c r="J898" s="23">
        <f t="shared" si="53"/>
        <v>90640.147200000007</v>
      </c>
      <c r="K898" s="2" t="s">
        <v>889</v>
      </c>
    </row>
    <row r="899" spans="1:14" x14ac:dyDescent="0.25">
      <c r="A899" s="120" t="s">
        <v>1079</v>
      </c>
      <c r="B899" s="115" t="s">
        <v>967</v>
      </c>
      <c r="C899" s="110">
        <f t="shared" si="52"/>
        <v>94167.2448</v>
      </c>
      <c r="D899" s="113">
        <f t="shared" si="54"/>
        <v>99817.279488</v>
      </c>
      <c r="E899" s="110">
        <f t="shared" si="55"/>
        <v>88517.210112000001</v>
      </c>
      <c r="F899" s="102" t="str">
        <f t="shared" si="51"/>
        <v/>
      </c>
      <c r="H899" s="24">
        <v>45.12</v>
      </c>
      <c r="I899" s="2" t="s">
        <v>888</v>
      </c>
      <c r="J899" s="23">
        <f t="shared" si="53"/>
        <v>94167.2448</v>
      </c>
      <c r="K899" s="2" t="s">
        <v>889</v>
      </c>
    </row>
    <row r="900" spans="1:14" x14ac:dyDescent="0.25">
      <c r="A900" s="120" t="s">
        <v>1080</v>
      </c>
      <c r="B900" s="115" t="s">
        <v>967</v>
      </c>
      <c r="C900" s="110">
        <f t="shared" si="52"/>
        <v>98090.880000000005</v>
      </c>
      <c r="D900" s="113">
        <f t="shared" si="54"/>
        <v>103976.3328</v>
      </c>
      <c r="E900" s="110">
        <f t="shared" si="55"/>
        <v>92205.427200000006</v>
      </c>
      <c r="F900" s="102" t="str">
        <f t="shared" si="51"/>
        <v/>
      </c>
      <c r="H900" s="24">
        <v>47</v>
      </c>
      <c r="I900" s="2" t="s">
        <v>888</v>
      </c>
      <c r="J900" s="23">
        <f t="shared" si="53"/>
        <v>98090.880000000005</v>
      </c>
      <c r="K900" s="2" t="s">
        <v>889</v>
      </c>
    </row>
    <row r="901" spans="1:14" x14ac:dyDescent="0.25">
      <c r="A901" s="120" t="s">
        <v>1081</v>
      </c>
      <c r="B901" s="115" t="s">
        <v>967</v>
      </c>
      <c r="C901" s="110">
        <f t="shared" si="52"/>
        <v>101931.03360000001</v>
      </c>
      <c r="D901" s="113">
        <f t="shared" si="54"/>
        <v>108046.89561600001</v>
      </c>
      <c r="E901" s="110">
        <f t="shared" si="55"/>
        <v>95815.171584000011</v>
      </c>
      <c r="F901" s="102" t="str">
        <f t="shared" si="51"/>
        <v/>
      </c>
      <c r="H901" s="24">
        <v>48.84</v>
      </c>
      <c r="I901" s="2" t="s">
        <v>888</v>
      </c>
      <c r="J901" s="23">
        <f t="shared" si="53"/>
        <v>101931.03360000001</v>
      </c>
      <c r="K901" s="2" t="s">
        <v>889</v>
      </c>
    </row>
    <row r="902" spans="1:14" x14ac:dyDescent="0.25">
      <c r="A902" s="108" t="s">
        <v>1082</v>
      </c>
      <c r="B902" s="115" t="s">
        <v>1083</v>
      </c>
      <c r="C902" s="112">
        <v>58424</v>
      </c>
      <c r="D902" s="113">
        <f t="shared" si="54"/>
        <v>61929.440000000002</v>
      </c>
      <c r="E902" s="110">
        <f t="shared" si="55"/>
        <v>54918.559999999998</v>
      </c>
      <c r="F902" s="102" t="str">
        <f>IF( COUNTIF(C$2:C$1297,#REF!)&gt;1, "Duplicate", "")</f>
        <v/>
      </c>
      <c r="G902" s="4" t="s">
        <v>1084</v>
      </c>
    </row>
    <row r="903" spans="1:14" x14ac:dyDescent="0.25">
      <c r="A903" s="108" t="s">
        <v>1085</v>
      </c>
      <c r="B903" s="115" t="s">
        <v>1083</v>
      </c>
      <c r="C903" s="112">
        <v>67276</v>
      </c>
      <c r="D903" s="113">
        <f t="shared" si="54"/>
        <v>71312.56</v>
      </c>
      <c r="E903" s="110">
        <f t="shared" si="55"/>
        <v>63239.439999999995</v>
      </c>
      <c r="F903" s="102" t="str">
        <f>IF( COUNTIF(C$2:C$1297,#REF!)&gt;1, "Duplicate", "")</f>
        <v/>
      </c>
    </row>
    <row r="904" spans="1:14" x14ac:dyDescent="0.25">
      <c r="A904" s="108" t="s">
        <v>1086</v>
      </c>
      <c r="B904" s="115" t="s">
        <v>1083</v>
      </c>
      <c r="C904" s="112">
        <v>75472</v>
      </c>
      <c r="D904" s="113">
        <f t="shared" si="54"/>
        <v>80000.320000000007</v>
      </c>
      <c r="E904" s="110">
        <f t="shared" si="55"/>
        <v>70943.679999999993</v>
      </c>
      <c r="F904" s="102" t="str">
        <f>IF( COUNTIF(C$2:C$1297,#REF!)&gt;1, "Duplicate", "")</f>
        <v/>
      </c>
    </row>
    <row r="905" spans="1:14" x14ac:dyDescent="0.25">
      <c r="A905" s="108" t="s">
        <v>1087</v>
      </c>
      <c r="B905" s="115" t="s">
        <v>1083</v>
      </c>
      <c r="C905" s="112">
        <v>85266</v>
      </c>
      <c r="D905" s="113">
        <f t="shared" si="54"/>
        <v>90381.96</v>
      </c>
      <c r="E905" s="110">
        <f t="shared" si="55"/>
        <v>80150.039999999994</v>
      </c>
      <c r="F905" s="102" t="str">
        <f>IF( COUNTIF(C$2:C$1297,#REF!)&gt;1, "Duplicate", "")</f>
        <v/>
      </c>
    </row>
    <row r="906" spans="1:14" x14ac:dyDescent="0.25">
      <c r="A906" s="108" t="s">
        <v>1088</v>
      </c>
      <c r="B906" s="115" t="s">
        <v>1083</v>
      </c>
      <c r="C906" s="112">
        <v>95704</v>
      </c>
      <c r="D906" s="113">
        <f t="shared" si="54"/>
        <v>101446.24</v>
      </c>
      <c r="E906" s="110">
        <f t="shared" si="55"/>
        <v>89961.76</v>
      </c>
      <c r="F906" s="102" t="str">
        <f>IF( COUNTIF(C$2:C$1297,#REF!)&gt;1, "Duplicate", "")</f>
        <v/>
      </c>
    </row>
    <row r="907" spans="1:14" x14ac:dyDescent="0.25">
      <c r="A907" s="108" t="s">
        <v>1089</v>
      </c>
      <c r="B907" s="115" t="s">
        <v>1083</v>
      </c>
      <c r="C907" s="112">
        <v>106393</v>
      </c>
      <c r="D907" s="113">
        <f t="shared" si="54"/>
        <v>112776.58</v>
      </c>
      <c r="E907" s="110">
        <f t="shared" si="55"/>
        <v>100009.42</v>
      </c>
      <c r="F907" s="102" t="str">
        <f>IF( COUNTIF(C$2:C$1297,#REF!)&gt;1, "Duplicate", "")</f>
        <v/>
      </c>
    </row>
    <row r="908" spans="1:14" x14ac:dyDescent="0.25">
      <c r="A908" s="108" t="s">
        <v>1090</v>
      </c>
      <c r="B908" s="115" t="s">
        <v>1083</v>
      </c>
      <c r="C908" s="112">
        <v>122034</v>
      </c>
      <c r="D908" s="113">
        <f t="shared" si="54"/>
        <v>129356.04000000001</v>
      </c>
      <c r="E908" s="110">
        <f t="shared" si="55"/>
        <v>114711.95999999999</v>
      </c>
      <c r="F908" s="102" t="str">
        <f>IF( COUNTIF(C$2:C$1297,#REF!)&gt;1, "Duplicate", "")</f>
        <v/>
      </c>
    </row>
    <row r="909" spans="1:14" x14ac:dyDescent="0.25">
      <c r="A909" s="108" t="s">
        <v>1091</v>
      </c>
      <c r="B909" s="115" t="s">
        <v>1083</v>
      </c>
      <c r="C909" s="112">
        <v>137872</v>
      </c>
      <c r="D909" s="113">
        <f t="shared" si="54"/>
        <v>146144.32000000001</v>
      </c>
      <c r="E909" s="110">
        <f t="shared" si="55"/>
        <v>129599.67999999999</v>
      </c>
      <c r="F909" s="102" t="str">
        <f>IF( COUNTIF(C$2:C$1297,#REF!)&gt;1, "Duplicate", "")</f>
        <v/>
      </c>
    </row>
    <row r="910" spans="1:14" x14ac:dyDescent="0.25">
      <c r="A910" s="114" t="s">
        <v>1092</v>
      </c>
      <c r="B910" s="115" t="s">
        <v>967</v>
      </c>
      <c r="C910" s="116">
        <f>J910</f>
        <v>67077.465599999996</v>
      </c>
      <c r="D910" s="113">
        <f t="shared" si="54"/>
        <v>71102.113536000004</v>
      </c>
      <c r="E910" s="110">
        <f t="shared" si="55"/>
        <v>63052.817663999995</v>
      </c>
      <c r="F910" s="102" t="str">
        <f t="shared" ref="F910:F918" si="56">IF(COUNTIF(C$2:C$1297, C910)&gt;1, "Duplicate", "")</f>
        <v>Duplicate</v>
      </c>
      <c r="G910" s="13" t="s">
        <v>1093</v>
      </c>
      <c r="H910" s="2">
        <v>32.14</v>
      </c>
      <c r="I910" s="2" t="s">
        <v>888</v>
      </c>
      <c r="J910" s="107">
        <f>H910*40*52.176</f>
        <v>67077.465599999996</v>
      </c>
      <c r="K910" s="2" t="s">
        <v>889</v>
      </c>
      <c r="L910" s="13" t="s">
        <v>1663</v>
      </c>
      <c r="M910" s="19"/>
      <c r="N910" s="19"/>
    </row>
    <row r="911" spans="1:14" x14ac:dyDescent="0.25">
      <c r="A911" s="114" t="s">
        <v>1094</v>
      </c>
      <c r="B911" s="115" t="s">
        <v>967</v>
      </c>
      <c r="C911" s="116">
        <f t="shared" ref="C911:C918" si="57">J911</f>
        <v>73547.289600000004</v>
      </c>
      <c r="D911" s="113">
        <f t="shared" si="54"/>
        <v>77960.126976000014</v>
      </c>
      <c r="E911" s="110">
        <f t="shared" si="55"/>
        <v>69134.452223999993</v>
      </c>
      <c r="F911" s="102" t="str">
        <f t="shared" si="56"/>
        <v/>
      </c>
      <c r="H911" s="2">
        <v>35.24</v>
      </c>
      <c r="I911" s="2" t="s">
        <v>888</v>
      </c>
      <c r="J911" s="107">
        <f t="shared" ref="J911:J918" si="58">H911*40*52.176</f>
        <v>73547.289600000004</v>
      </c>
      <c r="K911" s="2" t="s">
        <v>889</v>
      </c>
    </row>
    <row r="912" spans="1:14" x14ac:dyDescent="0.25">
      <c r="A912" s="114" t="s">
        <v>1095</v>
      </c>
      <c r="B912" s="115" t="s">
        <v>967</v>
      </c>
      <c r="C912" s="116">
        <f t="shared" si="57"/>
        <v>80392.780800000008</v>
      </c>
      <c r="D912" s="113">
        <f t="shared" si="54"/>
        <v>85216.34764800001</v>
      </c>
      <c r="E912" s="110">
        <f t="shared" si="55"/>
        <v>75569.213952000006</v>
      </c>
      <c r="F912" s="102" t="str">
        <f t="shared" si="56"/>
        <v>Duplicate</v>
      </c>
      <c r="H912" s="2">
        <v>38.520000000000003</v>
      </c>
      <c r="I912" s="2" t="s">
        <v>888</v>
      </c>
      <c r="J912" s="107">
        <f t="shared" si="58"/>
        <v>80392.780800000008</v>
      </c>
      <c r="K912" s="2" t="s">
        <v>889</v>
      </c>
    </row>
    <row r="913" spans="1:12" x14ac:dyDescent="0.25">
      <c r="A913" s="114" t="s">
        <v>1096</v>
      </c>
      <c r="B913" s="115" t="s">
        <v>967</v>
      </c>
      <c r="C913" s="116">
        <f t="shared" si="57"/>
        <v>90264.48000000001</v>
      </c>
      <c r="D913" s="113">
        <f t="shared" si="54"/>
        <v>95680.348800000022</v>
      </c>
      <c r="E913" s="110">
        <f t="shared" si="55"/>
        <v>84848.611199999999</v>
      </c>
      <c r="F913" s="102" t="str">
        <f t="shared" si="56"/>
        <v/>
      </c>
      <c r="H913" s="2">
        <v>43.25</v>
      </c>
      <c r="I913" s="2" t="s">
        <v>888</v>
      </c>
      <c r="J913" s="107">
        <f t="shared" si="58"/>
        <v>90264.48000000001</v>
      </c>
      <c r="K913" s="2" t="s">
        <v>889</v>
      </c>
    </row>
    <row r="914" spans="1:12" x14ac:dyDescent="0.25">
      <c r="A914" s="114" t="s">
        <v>1097</v>
      </c>
      <c r="B914" s="115" t="s">
        <v>967</v>
      </c>
      <c r="C914" s="116">
        <f t="shared" si="57"/>
        <v>97172.582400000014</v>
      </c>
      <c r="D914" s="113">
        <f t="shared" si="54"/>
        <v>103002.93734400002</v>
      </c>
      <c r="E914" s="110">
        <f t="shared" si="55"/>
        <v>91342.227456000008</v>
      </c>
      <c r="F914" s="102" t="str">
        <f t="shared" si="56"/>
        <v/>
      </c>
      <c r="H914" s="2">
        <v>46.56</v>
      </c>
      <c r="I914" s="2" t="s">
        <v>888</v>
      </c>
      <c r="J914" s="107">
        <f t="shared" si="58"/>
        <v>97172.582400000014</v>
      </c>
      <c r="K914" s="2" t="s">
        <v>889</v>
      </c>
    </row>
    <row r="915" spans="1:12" x14ac:dyDescent="0.25">
      <c r="A915" s="114" t="s">
        <v>1098</v>
      </c>
      <c r="B915" s="115" t="s">
        <v>967</v>
      </c>
      <c r="C915" s="116">
        <f t="shared" si="57"/>
        <v>102911.94240000001</v>
      </c>
      <c r="D915" s="113">
        <f t="shared" si="54"/>
        <v>109086.65894400002</v>
      </c>
      <c r="E915" s="110">
        <f t="shared" si="55"/>
        <v>96737.225856000005</v>
      </c>
      <c r="F915" s="102" t="str">
        <f t="shared" si="56"/>
        <v/>
      </c>
      <c r="H915" s="2">
        <v>49.31</v>
      </c>
      <c r="I915" s="2" t="s">
        <v>888</v>
      </c>
      <c r="J915" s="107">
        <f t="shared" si="58"/>
        <v>102911.94240000001</v>
      </c>
      <c r="K915" s="2" t="s">
        <v>889</v>
      </c>
    </row>
    <row r="916" spans="1:12" x14ac:dyDescent="0.25">
      <c r="A916" s="114" t="s">
        <v>1099</v>
      </c>
      <c r="B916" s="115" t="s">
        <v>967</v>
      </c>
      <c r="C916" s="116">
        <f t="shared" si="57"/>
        <v>111990.56639999998</v>
      </c>
      <c r="D916" s="113">
        <f t="shared" si="54"/>
        <v>118710.00038399998</v>
      </c>
      <c r="E916" s="110">
        <f t="shared" si="55"/>
        <v>105271.13241599998</v>
      </c>
      <c r="F916" s="102" t="str">
        <f t="shared" si="56"/>
        <v/>
      </c>
      <c r="H916" s="2">
        <v>53.66</v>
      </c>
      <c r="I916" s="2" t="s">
        <v>888</v>
      </c>
      <c r="J916" s="107">
        <f t="shared" si="58"/>
        <v>111990.56639999998</v>
      </c>
      <c r="K916" s="2" t="s">
        <v>889</v>
      </c>
    </row>
    <row r="917" spans="1:12" x14ac:dyDescent="0.25">
      <c r="A917" s="114" t="s">
        <v>1100</v>
      </c>
      <c r="B917" s="115" t="s">
        <v>967</v>
      </c>
      <c r="C917" s="116">
        <f t="shared" si="57"/>
        <v>120255.24479999999</v>
      </c>
      <c r="D917" s="113">
        <f t="shared" si="54"/>
        <v>127470.55948799998</v>
      </c>
      <c r="E917" s="110">
        <f t="shared" si="55"/>
        <v>113039.93011199999</v>
      </c>
      <c r="F917" s="102" t="str">
        <f t="shared" si="56"/>
        <v/>
      </c>
      <c r="H917" s="2">
        <v>57.62</v>
      </c>
      <c r="I917" s="2" t="s">
        <v>888</v>
      </c>
      <c r="J917" s="107">
        <f t="shared" si="58"/>
        <v>120255.24479999999</v>
      </c>
      <c r="K917" s="2" t="s">
        <v>889</v>
      </c>
    </row>
    <row r="918" spans="1:12" x14ac:dyDescent="0.25">
      <c r="A918" s="114" t="s">
        <v>1101</v>
      </c>
      <c r="B918" s="115" t="s">
        <v>967</v>
      </c>
      <c r="C918" s="116">
        <f t="shared" si="57"/>
        <v>128749.4976</v>
      </c>
      <c r="D918" s="113">
        <f t="shared" si="54"/>
        <v>136474.46745600001</v>
      </c>
      <c r="E918" s="110">
        <f t="shared" si="55"/>
        <v>121024.52774399999</v>
      </c>
      <c r="F918" s="102" t="str">
        <f t="shared" si="56"/>
        <v/>
      </c>
      <c r="H918" s="2">
        <v>61.69</v>
      </c>
      <c r="I918" s="2" t="s">
        <v>888</v>
      </c>
      <c r="J918" s="107">
        <f t="shared" si="58"/>
        <v>128749.4976</v>
      </c>
      <c r="K918" s="2" t="s">
        <v>889</v>
      </c>
    </row>
    <row r="919" spans="1:12" x14ac:dyDescent="0.25">
      <c r="A919" s="108" t="s">
        <v>1102</v>
      </c>
      <c r="B919" s="122" t="s">
        <v>123</v>
      </c>
      <c r="C919" s="112">
        <v>81240</v>
      </c>
      <c r="D919" s="113">
        <f t="shared" si="54"/>
        <v>86114.400000000009</v>
      </c>
      <c r="E919" s="110">
        <f t="shared" si="55"/>
        <v>76365.599999999991</v>
      </c>
      <c r="F919" s="102" t="str">
        <f>IF( COUNTIF(C$2:C$1297,#REF!)&gt;1, "Duplicate", "")</f>
        <v/>
      </c>
      <c r="G919" s="7" t="s">
        <v>1103</v>
      </c>
    </row>
    <row r="920" spans="1:12" x14ac:dyDescent="0.25">
      <c r="A920" s="108" t="s">
        <v>1104</v>
      </c>
      <c r="B920" s="122" t="s">
        <v>123</v>
      </c>
      <c r="C920" s="112">
        <v>93383</v>
      </c>
      <c r="D920" s="113">
        <f t="shared" si="54"/>
        <v>98985.98000000001</v>
      </c>
      <c r="E920" s="110">
        <f t="shared" si="55"/>
        <v>87780.01999999999</v>
      </c>
      <c r="F920" s="102" t="str">
        <f>IF( COUNTIF(C$2:C$1297,#REF!)&gt;1, "Duplicate", "")</f>
        <v/>
      </c>
    </row>
    <row r="921" spans="1:12" x14ac:dyDescent="0.25">
      <c r="A921" s="108" t="s">
        <v>1105</v>
      </c>
      <c r="B921" s="122" t="s">
        <v>123</v>
      </c>
      <c r="C921" s="112">
        <v>103815</v>
      </c>
      <c r="D921" s="113">
        <f t="shared" si="54"/>
        <v>110043.90000000001</v>
      </c>
      <c r="E921" s="110">
        <f t="shared" si="55"/>
        <v>97586.099999999991</v>
      </c>
      <c r="F921" s="102" t="str">
        <f>IF( COUNTIF(C$2:C$1297,#REF!)&gt;1, "Duplicate", "")</f>
        <v/>
      </c>
    </row>
    <row r="922" spans="1:12" x14ac:dyDescent="0.25">
      <c r="A922" s="108" t="s">
        <v>1106</v>
      </c>
      <c r="B922" s="122" t="s">
        <v>123</v>
      </c>
      <c r="C922" s="112">
        <v>121148</v>
      </c>
      <c r="D922" s="113">
        <f t="shared" si="54"/>
        <v>128416.88</v>
      </c>
      <c r="E922" s="110">
        <f t="shared" si="55"/>
        <v>113879.12</v>
      </c>
      <c r="F922" s="102" t="str">
        <f>IF( COUNTIF(C$2:C$1297,#REF!)&gt;1, "Duplicate", "")</f>
        <v/>
      </c>
    </row>
    <row r="923" spans="1:12" x14ac:dyDescent="0.25">
      <c r="A923" s="108" t="s">
        <v>1107</v>
      </c>
      <c r="B923" s="122" t="s">
        <v>123</v>
      </c>
      <c r="C923" s="112">
        <v>135867</v>
      </c>
      <c r="D923" s="113">
        <f t="shared" si="54"/>
        <v>144019.02000000002</v>
      </c>
      <c r="E923" s="110">
        <f t="shared" si="55"/>
        <v>127714.98</v>
      </c>
      <c r="F923" s="102" t="str">
        <f>IF( COUNTIF(C$2:C$1297,#REF!)&gt;1, "Duplicate", "")</f>
        <v/>
      </c>
    </row>
    <row r="924" spans="1:12" x14ac:dyDescent="0.25">
      <c r="A924" s="108" t="s">
        <v>1108</v>
      </c>
      <c r="B924" s="115" t="s">
        <v>967</v>
      </c>
      <c r="C924" s="116">
        <f>J924</f>
        <v>55039.158000000003</v>
      </c>
      <c r="D924" s="113">
        <f t="shared" si="54"/>
        <v>58341.507480000007</v>
      </c>
      <c r="E924" s="110">
        <f t="shared" si="55"/>
        <v>51736.808519999999</v>
      </c>
      <c r="F924" s="102" t="str">
        <f t="shared" ref="F924:F943" si="59">IF(COUNTIF(C$2:C$1297, C924)&gt;1, "Duplicate", "")</f>
        <v/>
      </c>
      <c r="G924" s="13" t="s">
        <v>1109</v>
      </c>
      <c r="H924" s="2">
        <v>28.13</v>
      </c>
      <c r="I924" s="2" t="s">
        <v>888</v>
      </c>
      <c r="J924" s="107">
        <f>H924*37.5*52.176</f>
        <v>55039.158000000003</v>
      </c>
      <c r="K924" s="2" t="s">
        <v>889</v>
      </c>
      <c r="L924" s="13" t="s">
        <v>1662</v>
      </c>
    </row>
    <row r="925" spans="1:12" x14ac:dyDescent="0.25">
      <c r="A925" s="108" t="s">
        <v>1110</v>
      </c>
      <c r="B925" s="115" t="s">
        <v>967</v>
      </c>
      <c r="C925" s="116">
        <f t="shared" ref="C925:C943" si="60">J925</f>
        <v>60282.846000000005</v>
      </c>
      <c r="D925" s="113">
        <f t="shared" si="54"/>
        <v>63899.816760000009</v>
      </c>
      <c r="E925" s="110">
        <f t="shared" si="55"/>
        <v>56665.875240000001</v>
      </c>
      <c r="F925" s="102" t="str">
        <f t="shared" si="59"/>
        <v/>
      </c>
      <c r="H925" s="2">
        <v>30.81</v>
      </c>
      <c r="I925" s="2" t="s">
        <v>888</v>
      </c>
      <c r="J925" s="107">
        <f t="shared" ref="J925:J943" si="61">H925*37.5*52.176</f>
        <v>60282.846000000005</v>
      </c>
      <c r="K925" s="2" t="s">
        <v>889</v>
      </c>
    </row>
    <row r="926" spans="1:12" x14ac:dyDescent="0.25">
      <c r="A926" s="108" t="s">
        <v>1111</v>
      </c>
      <c r="B926" s="115" t="s">
        <v>967</v>
      </c>
      <c r="C926" s="116">
        <f t="shared" si="60"/>
        <v>64333.008000000002</v>
      </c>
      <c r="D926" s="113">
        <f t="shared" si="54"/>
        <v>68192.98848</v>
      </c>
      <c r="E926" s="110">
        <f t="shared" si="55"/>
        <v>60473.027519999996</v>
      </c>
      <c r="F926" s="102" t="str">
        <f t="shared" si="59"/>
        <v/>
      </c>
      <c r="H926" s="2">
        <v>32.880000000000003</v>
      </c>
      <c r="I926" s="2" t="s">
        <v>888</v>
      </c>
      <c r="J926" s="107">
        <f t="shared" si="61"/>
        <v>64333.008000000002</v>
      </c>
      <c r="K926" s="2" t="s">
        <v>889</v>
      </c>
    </row>
    <row r="927" spans="1:12" x14ac:dyDescent="0.25">
      <c r="A927" s="108" t="s">
        <v>1112</v>
      </c>
      <c r="B927" s="115" t="s">
        <v>967</v>
      </c>
      <c r="C927" s="116">
        <f t="shared" si="60"/>
        <v>67209.210000000006</v>
      </c>
      <c r="D927" s="113">
        <f t="shared" si="54"/>
        <v>71241.762600000016</v>
      </c>
      <c r="E927" s="110">
        <f t="shared" si="55"/>
        <v>63176.657400000004</v>
      </c>
      <c r="F927" s="102" t="str">
        <f t="shared" si="59"/>
        <v/>
      </c>
      <c r="H927" s="2">
        <v>34.35</v>
      </c>
      <c r="I927" s="2" t="s">
        <v>888</v>
      </c>
      <c r="J927" s="107">
        <f t="shared" si="61"/>
        <v>67209.210000000006</v>
      </c>
      <c r="K927" s="2" t="s">
        <v>889</v>
      </c>
    </row>
    <row r="928" spans="1:12" x14ac:dyDescent="0.25">
      <c r="A928" s="108" t="s">
        <v>1113</v>
      </c>
      <c r="B928" s="115" t="s">
        <v>967</v>
      </c>
      <c r="C928" s="116">
        <f t="shared" si="60"/>
        <v>73548.594000000012</v>
      </c>
      <c r="D928" s="113">
        <f t="shared" si="54"/>
        <v>77961.509640000018</v>
      </c>
      <c r="E928" s="110">
        <f t="shared" si="55"/>
        <v>69135.678360000005</v>
      </c>
      <c r="F928" s="102" t="str">
        <f t="shared" si="59"/>
        <v/>
      </c>
      <c r="H928" s="2">
        <v>37.590000000000003</v>
      </c>
      <c r="I928" s="2" t="s">
        <v>888</v>
      </c>
      <c r="J928" s="107">
        <f t="shared" si="61"/>
        <v>73548.594000000012</v>
      </c>
      <c r="K928" s="2" t="s">
        <v>889</v>
      </c>
    </row>
    <row r="929" spans="1:11" x14ac:dyDescent="0.25">
      <c r="A929" s="108" t="s">
        <v>1114</v>
      </c>
      <c r="B929" s="115" t="s">
        <v>967</v>
      </c>
      <c r="C929" s="116">
        <f t="shared" si="60"/>
        <v>75622.59</v>
      </c>
      <c r="D929" s="113">
        <f t="shared" si="54"/>
        <v>80159.945399999997</v>
      </c>
      <c r="E929" s="110">
        <f t="shared" si="55"/>
        <v>71085.234599999996</v>
      </c>
      <c r="F929" s="102" t="str">
        <f t="shared" si="59"/>
        <v/>
      </c>
      <c r="H929" s="2">
        <v>38.65</v>
      </c>
      <c r="I929" s="2" t="s">
        <v>888</v>
      </c>
      <c r="J929" s="107">
        <f t="shared" si="61"/>
        <v>75622.59</v>
      </c>
      <c r="K929" s="2" t="s">
        <v>889</v>
      </c>
    </row>
    <row r="930" spans="1:11" x14ac:dyDescent="0.25">
      <c r="A930" s="108" t="s">
        <v>1115</v>
      </c>
      <c r="B930" s="115" t="s">
        <v>967</v>
      </c>
      <c r="C930" s="116">
        <f t="shared" si="60"/>
        <v>79027.074000000008</v>
      </c>
      <c r="D930" s="113">
        <f t="shared" si="54"/>
        <v>83768.698440000007</v>
      </c>
      <c r="E930" s="110">
        <f t="shared" si="55"/>
        <v>74285.449560000008</v>
      </c>
      <c r="F930" s="102" t="str">
        <f t="shared" si="59"/>
        <v/>
      </c>
      <c r="H930" s="2">
        <v>40.39</v>
      </c>
      <c r="I930" s="2" t="s">
        <v>888</v>
      </c>
      <c r="J930" s="107">
        <f t="shared" si="61"/>
        <v>79027.074000000008</v>
      </c>
      <c r="K930" s="2" t="s">
        <v>889</v>
      </c>
    </row>
    <row r="931" spans="1:11" x14ac:dyDescent="0.25">
      <c r="A931" s="108" t="s">
        <v>1116</v>
      </c>
      <c r="B931" s="115" t="s">
        <v>967</v>
      </c>
      <c r="C931" s="116">
        <f t="shared" si="60"/>
        <v>82607.652000000002</v>
      </c>
      <c r="D931" s="113">
        <f t="shared" si="54"/>
        <v>87564.111120000001</v>
      </c>
      <c r="E931" s="110">
        <f t="shared" si="55"/>
        <v>77651.192880000002</v>
      </c>
      <c r="F931" s="102" t="str">
        <f t="shared" si="59"/>
        <v/>
      </c>
      <c r="H931" s="2">
        <v>42.22</v>
      </c>
      <c r="I931" s="2" t="s">
        <v>888</v>
      </c>
      <c r="J931" s="107">
        <f t="shared" si="61"/>
        <v>82607.652000000002</v>
      </c>
      <c r="K931" s="2" t="s">
        <v>889</v>
      </c>
    </row>
    <row r="932" spans="1:11" x14ac:dyDescent="0.25">
      <c r="A932" s="108" t="s">
        <v>1117</v>
      </c>
      <c r="B932" s="115" t="s">
        <v>967</v>
      </c>
      <c r="C932" s="116">
        <f t="shared" si="60"/>
        <v>90668.844000000012</v>
      </c>
      <c r="D932" s="113">
        <f t="shared" si="54"/>
        <v>96108.974640000015</v>
      </c>
      <c r="E932" s="110">
        <f t="shared" si="55"/>
        <v>85228.713360000009</v>
      </c>
      <c r="F932" s="102" t="str">
        <f t="shared" si="59"/>
        <v/>
      </c>
      <c r="H932" s="2">
        <v>46.34</v>
      </c>
      <c r="I932" s="2" t="s">
        <v>888</v>
      </c>
      <c r="J932" s="107">
        <f t="shared" si="61"/>
        <v>90668.844000000012</v>
      </c>
      <c r="K932" s="2" t="s">
        <v>889</v>
      </c>
    </row>
    <row r="933" spans="1:11" x14ac:dyDescent="0.25">
      <c r="A933" s="108" t="s">
        <v>1118</v>
      </c>
      <c r="B933" s="115" t="s">
        <v>967</v>
      </c>
      <c r="C933" s="116">
        <f t="shared" si="60"/>
        <v>95305.986000000004</v>
      </c>
      <c r="D933" s="113">
        <f t="shared" si="54"/>
        <v>101024.34516000001</v>
      </c>
      <c r="E933" s="110">
        <f t="shared" si="55"/>
        <v>89587.626839999997</v>
      </c>
      <c r="F933" s="102" t="str">
        <f t="shared" si="59"/>
        <v/>
      </c>
      <c r="H933" s="2">
        <v>48.71</v>
      </c>
      <c r="I933" s="2" t="s">
        <v>888</v>
      </c>
      <c r="J933" s="107">
        <f t="shared" si="61"/>
        <v>95305.986000000004</v>
      </c>
      <c r="K933" s="2" t="s">
        <v>889</v>
      </c>
    </row>
    <row r="934" spans="1:11" x14ac:dyDescent="0.25">
      <c r="A934" s="108" t="s">
        <v>1119</v>
      </c>
      <c r="B934" s="115" t="s">
        <v>967</v>
      </c>
      <c r="C934" s="116">
        <f t="shared" si="60"/>
        <v>52319.483999999997</v>
      </c>
      <c r="D934" s="113">
        <f t="shared" si="54"/>
        <v>55458.653039999997</v>
      </c>
      <c r="E934" s="110">
        <f t="shared" si="55"/>
        <v>49180.314959999996</v>
      </c>
      <c r="F934" s="102" t="str">
        <f t="shared" si="59"/>
        <v/>
      </c>
      <c r="H934" s="2">
        <v>26.74</v>
      </c>
      <c r="I934" s="2" t="s">
        <v>888</v>
      </c>
      <c r="J934" s="107">
        <f t="shared" si="61"/>
        <v>52319.483999999997</v>
      </c>
      <c r="K934" s="17" t="s">
        <v>889</v>
      </c>
    </row>
    <row r="935" spans="1:11" x14ac:dyDescent="0.25">
      <c r="A935" s="108" t="s">
        <v>1120</v>
      </c>
      <c r="B935" s="115" t="s">
        <v>967</v>
      </c>
      <c r="C935" s="116">
        <f t="shared" si="60"/>
        <v>57582.738000000005</v>
      </c>
      <c r="D935" s="113">
        <f t="shared" si="54"/>
        <v>61037.702280000005</v>
      </c>
      <c r="E935" s="110">
        <f t="shared" si="55"/>
        <v>54127.773720000005</v>
      </c>
      <c r="F935" s="102" t="str">
        <f t="shared" si="59"/>
        <v/>
      </c>
      <c r="H935" s="2">
        <v>29.43</v>
      </c>
      <c r="I935" s="2" t="s">
        <v>888</v>
      </c>
      <c r="J935" s="107">
        <f t="shared" si="61"/>
        <v>57582.738000000005</v>
      </c>
      <c r="K935" s="17" t="s">
        <v>889</v>
      </c>
    </row>
    <row r="936" spans="1:11" x14ac:dyDescent="0.25">
      <c r="A936" s="108" t="s">
        <v>1121</v>
      </c>
      <c r="B936" s="115" t="s">
        <v>967</v>
      </c>
      <c r="C936" s="116">
        <f t="shared" si="60"/>
        <v>62924.255999999994</v>
      </c>
      <c r="D936" s="113">
        <f t="shared" si="54"/>
        <v>66699.711360000001</v>
      </c>
      <c r="E936" s="110">
        <f t="shared" si="55"/>
        <v>59148.800639999994</v>
      </c>
      <c r="F936" s="102" t="str">
        <f t="shared" si="59"/>
        <v/>
      </c>
      <c r="H936" s="2">
        <v>32.159999999999997</v>
      </c>
      <c r="I936" s="2" t="s">
        <v>888</v>
      </c>
      <c r="J936" s="107">
        <f t="shared" si="61"/>
        <v>62924.255999999994</v>
      </c>
      <c r="K936" s="17" t="s">
        <v>889</v>
      </c>
    </row>
    <row r="937" spans="1:11" x14ac:dyDescent="0.25">
      <c r="A937" s="108" t="s">
        <v>1122</v>
      </c>
      <c r="B937" s="115" t="s">
        <v>967</v>
      </c>
      <c r="C937" s="116">
        <f t="shared" si="60"/>
        <v>67815.755999999994</v>
      </c>
      <c r="D937" s="113">
        <f t="shared" si="54"/>
        <v>71884.701359999992</v>
      </c>
      <c r="E937" s="110">
        <f t="shared" si="55"/>
        <v>63746.810639999989</v>
      </c>
      <c r="F937" s="102" t="str">
        <f t="shared" si="59"/>
        <v/>
      </c>
      <c r="H937" s="2">
        <v>34.659999999999997</v>
      </c>
      <c r="I937" s="2" t="s">
        <v>888</v>
      </c>
      <c r="J937" s="107">
        <f t="shared" si="61"/>
        <v>67815.755999999994</v>
      </c>
      <c r="K937" s="17" t="s">
        <v>889</v>
      </c>
    </row>
    <row r="938" spans="1:11" x14ac:dyDescent="0.25">
      <c r="A938" s="108" t="s">
        <v>1123</v>
      </c>
      <c r="B938" s="115" t="s">
        <v>967</v>
      </c>
      <c r="C938" s="116">
        <f t="shared" si="60"/>
        <v>73920.347999999998</v>
      </c>
      <c r="D938" s="113">
        <f t="shared" si="54"/>
        <v>78355.568880000006</v>
      </c>
      <c r="E938" s="110">
        <f t="shared" si="55"/>
        <v>69485.12711999999</v>
      </c>
      <c r="F938" s="102" t="str">
        <f t="shared" si="59"/>
        <v/>
      </c>
      <c r="H938" s="2">
        <v>37.78</v>
      </c>
      <c r="I938" s="2" t="s">
        <v>888</v>
      </c>
      <c r="J938" s="107">
        <f t="shared" si="61"/>
        <v>73920.347999999998</v>
      </c>
      <c r="K938" s="17" t="s">
        <v>889</v>
      </c>
    </row>
    <row r="939" spans="1:11" x14ac:dyDescent="0.25">
      <c r="A939" s="108" t="s">
        <v>1124</v>
      </c>
      <c r="B939" s="115" t="s">
        <v>967</v>
      </c>
      <c r="C939" s="116">
        <f t="shared" si="60"/>
        <v>77461.794000000009</v>
      </c>
      <c r="D939" s="113">
        <f t="shared" si="54"/>
        <v>82109.501640000017</v>
      </c>
      <c r="E939" s="110">
        <f t="shared" si="55"/>
        <v>72814.086360000001</v>
      </c>
      <c r="F939" s="102" t="str">
        <f t="shared" si="59"/>
        <v/>
      </c>
      <c r="H939" s="2">
        <v>39.590000000000003</v>
      </c>
      <c r="I939" s="2" t="s">
        <v>888</v>
      </c>
      <c r="J939" s="107">
        <f t="shared" si="61"/>
        <v>77461.794000000009</v>
      </c>
      <c r="K939" s="17" t="s">
        <v>889</v>
      </c>
    </row>
    <row r="940" spans="1:11" x14ac:dyDescent="0.25">
      <c r="A940" s="108" t="s">
        <v>1125</v>
      </c>
      <c r="B940" s="115" t="s">
        <v>967</v>
      </c>
      <c r="C940" s="116">
        <f t="shared" si="60"/>
        <v>80064.072</v>
      </c>
      <c r="D940" s="113">
        <f t="shared" si="54"/>
        <v>84867.916320000004</v>
      </c>
      <c r="E940" s="110">
        <f t="shared" si="55"/>
        <v>75260.227679999996</v>
      </c>
      <c r="F940" s="102" t="str">
        <f t="shared" si="59"/>
        <v/>
      </c>
      <c r="H940" s="2">
        <v>40.92</v>
      </c>
      <c r="I940" s="2" t="s">
        <v>888</v>
      </c>
      <c r="J940" s="107">
        <f t="shared" si="61"/>
        <v>80064.072</v>
      </c>
      <c r="K940" s="17" t="s">
        <v>889</v>
      </c>
    </row>
    <row r="941" spans="1:11" x14ac:dyDescent="0.25">
      <c r="A941" s="108" t="s">
        <v>1126</v>
      </c>
      <c r="B941" s="115" t="s">
        <v>967</v>
      </c>
      <c r="C941" s="116">
        <f>J941</f>
        <v>86775.21</v>
      </c>
      <c r="D941" s="113">
        <f t="shared" si="54"/>
        <v>91981.722600000008</v>
      </c>
      <c r="E941" s="110">
        <f t="shared" si="55"/>
        <v>81568.697400000005</v>
      </c>
      <c r="F941" s="102" t="str">
        <f t="shared" si="59"/>
        <v/>
      </c>
      <c r="H941" s="2">
        <v>44.35</v>
      </c>
      <c r="I941" s="2" t="s">
        <v>888</v>
      </c>
      <c r="J941" s="107">
        <f t="shared" si="61"/>
        <v>86775.21</v>
      </c>
      <c r="K941" s="17" t="s">
        <v>889</v>
      </c>
    </row>
    <row r="942" spans="1:11" x14ac:dyDescent="0.25">
      <c r="A942" s="108" t="s">
        <v>1127</v>
      </c>
      <c r="B942" s="115" t="s">
        <v>967</v>
      </c>
      <c r="C942" s="116">
        <f t="shared" si="60"/>
        <v>94836.402000000002</v>
      </c>
      <c r="D942" s="113">
        <f t="shared" si="54"/>
        <v>100526.58612000001</v>
      </c>
      <c r="E942" s="110">
        <f t="shared" si="55"/>
        <v>89146.217879999997</v>
      </c>
      <c r="F942" s="102" t="str">
        <f t="shared" si="59"/>
        <v/>
      </c>
      <c r="H942" s="2">
        <v>48.47</v>
      </c>
      <c r="I942" s="2" t="s">
        <v>888</v>
      </c>
      <c r="J942" s="107">
        <f t="shared" si="61"/>
        <v>94836.402000000002</v>
      </c>
      <c r="K942" s="17" t="s">
        <v>889</v>
      </c>
    </row>
    <row r="943" spans="1:11" x14ac:dyDescent="0.25">
      <c r="A943" s="108" t="s">
        <v>1128</v>
      </c>
      <c r="B943" s="115" t="s">
        <v>967</v>
      </c>
      <c r="C943" s="116">
        <f t="shared" si="60"/>
        <v>99590.94</v>
      </c>
      <c r="D943" s="113">
        <f t="shared" si="54"/>
        <v>105566.39640000001</v>
      </c>
      <c r="E943" s="110">
        <f t="shared" si="55"/>
        <v>93615.483599999992</v>
      </c>
      <c r="F943" s="102" t="str">
        <f t="shared" si="59"/>
        <v/>
      </c>
      <c r="H943" s="25">
        <v>50.9</v>
      </c>
      <c r="I943" s="2" t="s">
        <v>888</v>
      </c>
      <c r="J943" s="107">
        <f t="shared" si="61"/>
        <v>99590.94</v>
      </c>
      <c r="K943" s="17" t="s">
        <v>889</v>
      </c>
    </row>
    <row r="944" spans="1:11" x14ac:dyDescent="0.25">
      <c r="A944" s="108" t="s">
        <v>1129</v>
      </c>
      <c r="B944" s="109" t="s">
        <v>1130</v>
      </c>
      <c r="C944" s="112">
        <v>69106</v>
      </c>
      <c r="D944" s="113">
        <f t="shared" si="54"/>
        <v>73252.36</v>
      </c>
      <c r="E944" s="110">
        <f t="shared" si="55"/>
        <v>64959.64</v>
      </c>
      <c r="F944" s="102" t="str">
        <f>IF( COUNTIF(C$2:C$1297,#REF!)&gt;1, "Duplicate", "")</f>
        <v/>
      </c>
      <c r="G944" s="13" t="s">
        <v>1131</v>
      </c>
    </row>
    <row r="945" spans="1:7" x14ac:dyDescent="0.25">
      <c r="A945" s="108" t="s">
        <v>1132</v>
      </c>
      <c r="B945" s="109" t="s">
        <v>1130</v>
      </c>
      <c r="C945" s="112">
        <v>74180</v>
      </c>
      <c r="D945" s="113">
        <f t="shared" si="54"/>
        <v>78630.8</v>
      </c>
      <c r="E945" s="110">
        <f t="shared" si="55"/>
        <v>69729.2</v>
      </c>
      <c r="F945" s="102" t="str">
        <f>IF( COUNTIF(C$2:C$1297,#REF!)&gt;1, "Duplicate", "")</f>
        <v/>
      </c>
    </row>
    <row r="946" spans="1:7" x14ac:dyDescent="0.25">
      <c r="A946" s="108" t="s">
        <v>1133</v>
      </c>
      <c r="B946" s="109" t="s">
        <v>1130</v>
      </c>
      <c r="C946" s="112">
        <v>87108</v>
      </c>
      <c r="D946" s="113">
        <f t="shared" si="54"/>
        <v>92334.48000000001</v>
      </c>
      <c r="E946" s="110">
        <f t="shared" si="55"/>
        <v>81881.51999999999</v>
      </c>
      <c r="F946" s="102" t="str">
        <f>IF( COUNTIF(C$2:C$1297,#REF!)&gt;1, "Duplicate", "")</f>
        <v/>
      </c>
    </row>
    <row r="947" spans="1:7" x14ac:dyDescent="0.25">
      <c r="A947" s="108" t="s">
        <v>1134</v>
      </c>
      <c r="B947" s="109" t="s">
        <v>1130</v>
      </c>
      <c r="C947" s="112">
        <v>104044</v>
      </c>
      <c r="D947" s="113">
        <f t="shared" si="54"/>
        <v>110286.64</v>
      </c>
      <c r="E947" s="110">
        <f t="shared" si="55"/>
        <v>97801.36</v>
      </c>
      <c r="F947" s="102" t="str">
        <f>IF( COUNTIF(C$2:C$1297,#REF!)&gt;1, "Duplicate", "")</f>
        <v/>
      </c>
    </row>
    <row r="948" spans="1:7" x14ac:dyDescent="0.25">
      <c r="A948" s="108" t="s">
        <v>1135</v>
      </c>
      <c r="B948" s="109" t="s">
        <v>1130</v>
      </c>
      <c r="C948" s="112">
        <v>115642</v>
      </c>
      <c r="D948" s="113">
        <f t="shared" si="54"/>
        <v>122580.52</v>
      </c>
      <c r="E948" s="110">
        <f t="shared" si="55"/>
        <v>108703.48</v>
      </c>
      <c r="F948" s="102" t="str">
        <f>IF( COUNTIF(C$2:C$1297,#REF!)&gt;1, "Duplicate", "")</f>
        <v/>
      </c>
    </row>
    <row r="949" spans="1:7" x14ac:dyDescent="0.25">
      <c r="A949" s="108" t="s">
        <v>1136</v>
      </c>
      <c r="B949" s="109" t="s">
        <v>1130</v>
      </c>
      <c r="C949" s="112">
        <v>129017</v>
      </c>
      <c r="D949" s="113">
        <f t="shared" si="54"/>
        <v>136758.02000000002</v>
      </c>
      <c r="E949" s="110">
        <f t="shared" si="55"/>
        <v>121275.98</v>
      </c>
      <c r="F949" s="102" t="str">
        <f>IF( COUNTIF(C$2:C$1297,#REF!)&gt;1, "Duplicate", "")</f>
        <v/>
      </c>
    </row>
    <row r="950" spans="1:7" x14ac:dyDescent="0.25">
      <c r="A950" s="108" t="s">
        <v>1137</v>
      </c>
      <c r="B950" s="109" t="s">
        <v>1138</v>
      </c>
      <c r="C950" s="110">
        <v>89382</v>
      </c>
      <c r="D950" s="113">
        <f t="shared" si="54"/>
        <v>94744.92</v>
      </c>
      <c r="E950" s="110">
        <f t="shared" si="55"/>
        <v>84019.08</v>
      </c>
      <c r="F950" s="102" t="str">
        <f t="shared" ref="F950:F968" si="62">IF(COUNTIF(C$2:C$1297, C950)&gt;1, "Duplicate", "")</f>
        <v/>
      </c>
      <c r="G950" s="13" t="s">
        <v>1139</v>
      </c>
    </row>
    <row r="951" spans="1:7" x14ac:dyDescent="0.25">
      <c r="A951" s="108" t="s">
        <v>1140</v>
      </c>
      <c r="B951" s="109" t="s">
        <v>1138</v>
      </c>
      <c r="C951" s="110">
        <v>105080</v>
      </c>
      <c r="D951" s="113">
        <f t="shared" si="54"/>
        <v>111384.8</v>
      </c>
      <c r="E951" s="110">
        <f t="shared" si="55"/>
        <v>98775.2</v>
      </c>
      <c r="F951" s="102" t="str">
        <f t="shared" si="62"/>
        <v/>
      </c>
    </row>
    <row r="952" spans="1:7" x14ac:dyDescent="0.25">
      <c r="A952" s="108" t="s">
        <v>1141</v>
      </c>
      <c r="B952" s="109" t="s">
        <v>1138</v>
      </c>
      <c r="C952" s="110">
        <v>125914</v>
      </c>
      <c r="D952" s="113">
        <f t="shared" si="54"/>
        <v>133468.84</v>
      </c>
      <c r="E952" s="110">
        <f t="shared" si="55"/>
        <v>118359.15999999999</v>
      </c>
      <c r="F952" s="102" t="str">
        <f t="shared" si="62"/>
        <v/>
      </c>
    </row>
    <row r="953" spans="1:7" x14ac:dyDescent="0.25">
      <c r="A953" s="108" t="s">
        <v>1142</v>
      </c>
      <c r="B953" s="109" t="s">
        <v>1138</v>
      </c>
      <c r="C953" s="110">
        <v>144434</v>
      </c>
      <c r="D953" s="113">
        <f t="shared" si="54"/>
        <v>153100.04</v>
      </c>
      <c r="E953" s="110">
        <f t="shared" si="55"/>
        <v>135767.96</v>
      </c>
      <c r="F953" s="102" t="str">
        <f t="shared" si="62"/>
        <v/>
      </c>
    </row>
    <row r="954" spans="1:7" x14ac:dyDescent="0.25">
      <c r="A954" s="108" t="s">
        <v>1143</v>
      </c>
      <c r="B954" s="109" t="s">
        <v>1138</v>
      </c>
      <c r="C954" s="110">
        <v>174076</v>
      </c>
      <c r="D954" s="113">
        <f t="shared" si="54"/>
        <v>184520.56</v>
      </c>
      <c r="E954" s="110">
        <f t="shared" si="55"/>
        <v>163631.44</v>
      </c>
      <c r="F954" s="102" t="str">
        <f t="shared" si="62"/>
        <v/>
      </c>
    </row>
    <row r="955" spans="1:7" x14ac:dyDescent="0.25">
      <c r="A955" s="108" t="s">
        <v>1144</v>
      </c>
      <c r="B955" s="109" t="s">
        <v>872</v>
      </c>
      <c r="C955" s="110">
        <v>51126</v>
      </c>
      <c r="D955" s="113">
        <f t="shared" si="54"/>
        <v>54193.560000000005</v>
      </c>
      <c r="E955" s="110">
        <f t="shared" si="55"/>
        <v>48058.439999999995</v>
      </c>
      <c r="F955" s="102" t="str">
        <f t="shared" si="62"/>
        <v/>
      </c>
      <c r="G955" s="13" t="s">
        <v>1145</v>
      </c>
    </row>
    <row r="956" spans="1:7" x14ac:dyDescent="0.25">
      <c r="A956" s="108" t="s">
        <v>1146</v>
      </c>
      <c r="B956" s="109" t="s">
        <v>872</v>
      </c>
      <c r="C956" s="110">
        <v>53450</v>
      </c>
      <c r="D956" s="113">
        <f t="shared" si="54"/>
        <v>56657</v>
      </c>
      <c r="E956" s="110">
        <f t="shared" si="55"/>
        <v>50243</v>
      </c>
      <c r="F956" s="102" t="str">
        <f t="shared" si="62"/>
        <v/>
      </c>
    </row>
    <row r="957" spans="1:7" x14ac:dyDescent="0.25">
      <c r="A957" s="108" t="s">
        <v>1147</v>
      </c>
      <c r="B957" s="109" t="s">
        <v>872</v>
      </c>
      <c r="C957" s="110">
        <v>55918</v>
      </c>
      <c r="D957" s="113">
        <f t="shared" si="54"/>
        <v>59273.08</v>
      </c>
      <c r="E957" s="110">
        <f t="shared" si="55"/>
        <v>52562.92</v>
      </c>
      <c r="F957" s="102" t="str">
        <f t="shared" si="62"/>
        <v/>
      </c>
    </row>
    <row r="958" spans="1:7" x14ac:dyDescent="0.25">
      <c r="A958" s="108" t="s">
        <v>1148</v>
      </c>
      <c r="B958" s="109" t="s">
        <v>872</v>
      </c>
      <c r="C958" s="110">
        <v>59519</v>
      </c>
      <c r="D958" s="113">
        <f t="shared" si="54"/>
        <v>63090.140000000007</v>
      </c>
      <c r="E958" s="110">
        <f t="shared" si="55"/>
        <v>55947.859999999993</v>
      </c>
      <c r="F958" s="102" t="str">
        <f t="shared" si="62"/>
        <v/>
      </c>
    </row>
    <row r="959" spans="1:7" x14ac:dyDescent="0.25">
      <c r="A959" s="108" t="s">
        <v>1149</v>
      </c>
      <c r="B959" s="109" t="s">
        <v>872</v>
      </c>
      <c r="C959" s="110">
        <v>63472</v>
      </c>
      <c r="D959" s="113">
        <f t="shared" si="54"/>
        <v>67280.320000000007</v>
      </c>
      <c r="E959" s="110">
        <f t="shared" si="55"/>
        <v>59663.679999999993</v>
      </c>
      <c r="F959" s="102" t="str">
        <f t="shared" si="62"/>
        <v/>
      </c>
    </row>
    <row r="960" spans="1:7" x14ac:dyDescent="0.25">
      <c r="A960" s="108" t="s">
        <v>1150</v>
      </c>
      <c r="B960" s="109" t="s">
        <v>872</v>
      </c>
      <c r="C960" s="110">
        <v>68349</v>
      </c>
      <c r="D960" s="113">
        <f t="shared" si="54"/>
        <v>72449.94</v>
      </c>
      <c r="E960" s="110">
        <f t="shared" si="55"/>
        <v>64248.06</v>
      </c>
      <c r="F960" s="102" t="str">
        <f t="shared" si="62"/>
        <v/>
      </c>
    </row>
    <row r="961" spans="1:7" x14ac:dyDescent="0.25">
      <c r="A961" s="108" t="s">
        <v>1151</v>
      </c>
      <c r="B961" s="109" t="s">
        <v>872</v>
      </c>
      <c r="C961" s="110">
        <v>73427</v>
      </c>
      <c r="D961" s="113">
        <f t="shared" si="54"/>
        <v>77832.62000000001</v>
      </c>
      <c r="E961" s="110">
        <f t="shared" si="55"/>
        <v>69021.37999999999</v>
      </c>
      <c r="F961" s="102" t="str">
        <f t="shared" si="62"/>
        <v/>
      </c>
    </row>
    <row r="962" spans="1:7" x14ac:dyDescent="0.25">
      <c r="A962" s="108" t="s">
        <v>1152</v>
      </c>
      <c r="B962" s="109" t="s">
        <v>872</v>
      </c>
      <c r="C962" s="110">
        <v>79099</v>
      </c>
      <c r="D962" s="113">
        <f t="shared" ref="D962:D1025" si="63">SUM(C962*1.06)</f>
        <v>83844.94</v>
      </c>
      <c r="E962" s="110">
        <f t="shared" ref="E962:E1025" si="64">SUM(C962*0.94)</f>
        <v>74353.06</v>
      </c>
      <c r="F962" s="102" t="str">
        <f t="shared" si="62"/>
        <v/>
      </c>
    </row>
    <row r="963" spans="1:7" x14ac:dyDescent="0.25">
      <c r="A963" s="108" t="s">
        <v>1153</v>
      </c>
      <c r="B963" s="109" t="s">
        <v>872</v>
      </c>
      <c r="C963" s="110">
        <v>85274</v>
      </c>
      <c r="D963" s="113">
        <f t="shared" si="63"/>
        <v>90390.44</v>
      </c>
      <c r="E963" s="110">
        <f t="shared" si="64"/>
        <v>80157.56</v>
      </c>
      <c r="F963" s="102" t="str">
        <f t="shared" si="62"/>
        <v/>
      </c>
    </row>
    <row r="964" spans="1:7" x14ac:dyDescent="0.25">
      <c r="A964" s="108" t="s">
        <v>1154</v>
      </c>
      <c r="B964" s="109" t="s">
        <v>1155</v>
      </c>
      <c r="C964" s="110">
        <v>89336</v>
      </c>
      <c r="D964" s="113">
        <f t="shared" si="63"/>
        <v>94696.16</v>
      </c>
      <c r="E964" s="110">
        <f t="shared" si="64"/>
        <v>83975.84</v>
      </c>
      <c r="F964" s="102" t="str">
        <f t="shared" si="62"/>
        <v/>
      </c>
      <c r="G964" s="13" t="s">
        <v>1156</v>
      </c>
    </row>
    <row r="965" spans="1:7" x14ac:dyDescent="0.25">
      <c r="A965" s="108" t="s">
        <v>1157</v>
      </c>
      <c r="B965" s="109" t="s">
        <v>1155</v>
      </c>
      <c r="C965" s="110">
        <v>92086</v>
      </c>
      <c r="D965" s="113">
        <f t="shared" si="63"/>
        <v>97611.16</v>
      </c>
      <c r="E965" s="110">
        <f t="shared" si="64"/>
        <v>86560.84</v>
      </c>
      <c r="F965" s="102" t="str">
        <f t="shared" si="62"/>
        <v/>
      </c>
    </row>
    <row r="966" spans="1:7" x14ac:dyDescent="0.25">
      <c r="A966" s="108" t="s">
        <v>1158</v>
      </c>
      <c r="B966" s="109" t="s">
        <v>1155</v>
      </c>
      <c r="C966" s="110">
        <v>107202</v>
      </c>
      <c r="D966" s="113">
        <f t="shared" si="63"/>
        <v>113634.12000000001</v>
      </c>
      <c r="E966" s="110">
        <f t="shared" si="64"/>
        <v>100769.87999999999</v>
      </c>
      <c r="F966" s="102" t="str">
        <f t="shared" si="62"/>
        <v/>
      </c>
    </row>
    <row r="967" spans="1:7" x14ac:dyDescent="0.25">
      <c r="A967" s="108" t="s">
        <v>1159</v>
      </c>
      <c r="B967" s="109" t="s">
        <v>1155</v>
      </c>
      <c r="C967" s="110">
        <v>116087</v>
      </c>
      <c r="D967" s="113">
        <f t="shared" si="63"/>
        <v>123052.22</v>
      </c>
      <c r="E967" s="110">
        <f t="shared" si="64"/>
        <v>109121.78</v>
      </c>
      <c r="F967" s="102" t="str">
        <f t="shared" si="62"/>
        <v/>
      </c>
    </row>
    <row r="968" spans="1:7" x14ac:dyDescent="0.25">
      <c r="A968" s="108" t="s">
        <v>1160</v>
      </c>
      <c r="B968" s="109" t="s">
        <v>1155</v>
      </c>
      <c r="C968" s="110">
        <v>137979</v>
      </c>
      <c r="D968" s="113">
        <f t="shared" si="63"/>
        <v>146257.74000000002</v>
      </c>
      <c r="E968" s="110">
        <f t="shared" si="64"/>
        <v>129700.26</v>
      </c>
      <c r="F968" s="102" t="str">
        <f t="shared" si="62"/>
        <v/>
      </c>
    </row>
    <row r="969" spans="1:7" x14ac:dyDescent="0.25">
      <c r="A969" s="108" t="s">
        <v>1161</v>
      </c>
      <c r="B969" s="123" t="s">
        <v>1162</v>
      </c>
      <c r="C969" s="112">
        <v>102671</v>
      </c>
      <c r="D969" s="113">
        <f t="shared" si="63"/>
        <v>108831.26000000001</v>
      </c>
      <c r="E969" s="110">
        <f t="shared" si="64"/>
        <v>96510.739999999991</v>
      </c>
      <c r="F969" s="102" t="str">
        <f>IF( COUNTIF(C$2:C$1297,#REF!)&gt;1, "Duplicate", "")</f>
        <v/>
      </c>
      <c r="G969" s="13" t="s">
        <v>1163</v>
      </c>
    </row>
    <row r="970" spans="1:7" x14ac:dyDescent="0.25">
      <c r="A970" s="108" t="s">
        <v>1164</v>
      </c>
      <c r="B970" s="123" t="s">
        <v>1162</v>
      </c>
      <c r="C970" s="112">
        <v>128628</v>
      </c>
      <c r="D970" s="113">
        <f t="shared" si="63"/>
        <v>136345.68</v>
      </c>
      <c r="E970" s="110">
        <f t="shared" si="64"/>
        <v>120910.31999999999</v>
      </c>
      <c r="F970" s="102" t="str">
        <f>IF( COUNTIF(C$2:C$1297,#REF!)&gt;1, "Duplicate", "")</f>
        <v/>
      </c>
    </row>
    <row r="971" spans="1:7" x14ac:dyDescent="0.25">
      <c r="A971" s="108" t="s">
        <v>1165</v>
      </c>
      <c r="B971" s="123" t="s">
        <v>1162</v>
      </c>
      <c r="C971" s="112">
        <v>206386</v>
      </c>
      <c r="D971" s="113">
        <f t="shared" si="63"/>
        <v>218769.16</v>
      </c>
      <c r="E971" s="110">
        <f t="shared" si="64"/>
        <v>194002.84</v>
      </c>
      <c r="F971" s="102" t="str">
        <f>IF( COUNTIF(C$2:C$1297,#REF!)&gt;1, "Duplicate", "")</f>
        <v/>
      </c>
    </row>
    <row r="972" spans="1:7" x14ac:dyDescent="0.25">
      <c r="A972" s="108" t="s">
        <v>1166</v>
      </c>
      <c r="B972" s="123" t="s">
        <v>1162</v>
      </c>
      <c r="C972" s="112">
        <v>228084</v>
      </c>
      <c r="D972" s="113">
        <f t="shared" si="63"/>
        <v>241769.04</v>
      </c>
      <c r="E972" s="110">
        <f t="shared" si="64"/>
        <v>214398.96</v>
      </c>
      <c r="F972" s="102" t="str">
        <f>IF( COUNTIF(C$2:C$1297,#REF!)&gt;1, "Duplicate", "")</f>
        <v/>
      </c>
    </row>
    <row r="973" spans="1:7" x14ac:dyDescent="0.25">
      <c r="A973" s="108" t="s">
        <v>1167</v>
      </c>
      <c r="B973" s="123" t="s">
        <v>1162</v>
      </c>
      <c r="C973" s="112">
        <v>244642</v>
      </c>
      <c r="D973" s="113">
        <f t="shared" si="63"/>
        <v>259320.52000000002</v>
      </c>
      <c r="E973" s="110">
        <f t="shared" si="64"/>
        <v>229963.47999999998</v>
      </c>
      <c r="F973" s="102" t="str">
        <f>IF( COUNTIF(C$2:C$1297,#REF!)&gt;1, "Duplicate", "")</f>
        <v/>
      </c>
      <c r="G973" s="4"/>
    </row>
    <row r="974" spans="1:7" x14ac:dyDescent="0.25">
      <c r="A974" s="108" t="s">
        <v>1168</v>
      </c>
      <c r="B974" s="123" t="s">
        <v>1162</v>
      </c>
      <c r="C974" s="112">
        <v>251413</v>
      </c>
      <c r="D974" s="113">
        <f t="shared" si="63"/>
        <v>266497.78000000003</v>
      </c>
      <c r="E974" s="110">
        <f t="shared" si="64"/>
        <v>236328.21999999997</v>
      </c>
      <c r="F974" s="102" t="str">
        <f>IF( COUNTIF(C$2:C$1297,#REF!)&gt;1, "Duplicate", "")</f>
        <v/>
      </c>
    </row>
    <row r="975" spans="1:7" x14ac:dyDescent="0.25">
      <c r="A975" s="108" t="s">
        <v>1169</v>
      </c>
      <c r="B975" s="123" t="s">
        <v>123</v>
      </c>
      <c r="C975" s="112">
        <v>69556</v>
      </c>
      <c r="D975" s="113">
        <f t="shared" si="63"/>
        <v>73729.36</v>
      </c>
      <c r="E975" s="110">
        <f t="shared" si="64"/>
        <v>65382.64</v>
      </c>
      <c r="F975" s="102" t="str">
        <f>IF( COUNTIF(C$2:C$1297,#REF!)&gt;1, "Duplicate", "")</f>
        <v/>
      </c>
      <c r="G975" s="4" t="s">
        <v>1170</v>
      </c>
    </row>
    <row r="976" spans="1:7" x14ac:dyDescent="0.25">
      <c r="A976" s="108" t="s">
        <v>1171</v>
      </c>
      <c r="B976" s="123" t="s">
        <v>123</v>
      </c>
      <c r="C976" s="112">
        <v>82430</v>
      </c>
      <c r="D976" s="113">
        <f t="shared" si="63"/>
        <v>87375.8</v>
      </c>
      <c r="E976" s="110">
        <f t="shared" si="64"/>
        <v>77484.2</v>
      </c>
      <c r="F976" s="102" t="str">
        <f>IF( COUNTIF(C$2:C$1297,#REF!)&gt;1, "Duplicate", "")</f>
        <v/>
      </c>
    </row>
    <row r="977" spans="1:7" x14ac:dyDescent="0.25">
      <c r="A977" s="108" t="s">
        <v>1172</v>
      </c>
      <c r="B977" s="123" t="s">
        <v>123</v>
      </c>
      <c r="C977" s="112">
        <v>98715</v>
      </c>
      <c r="D977" s="113">
        <f t="shared" si="63"/>
        <v>104637.90000000001</v>
      </c>
      <c r="E977" s="110">
        <f t="shared" si="64"/>
        <v>92792.099999999991</v>
      </c>
      <c r="F977" s="102" t="str">
        <f>IF( COUNTIF(C$2:C$1297,#REF!)&gt;1, "Duplicate", "")</f>
        <v/>
      </c>
    </row>
    <row r="978" spans="1:7" x14ac:dyDescent="0.25">
      <c r="A978" s="108" t="s">
        <v>1173</v>
      </c>
      <c r="B978" s="123" t="s">
        <v>123</v>
      </c>
      <c r="C978" s="112">
        <v>116691</v>
      </c>
      <c r="D978" s="113">
        <f t="shared" si="63"/>
        <v>123692.46</v>
      </c>
      <c r="E978" s="110">
        <f t="shared" si="64"/>
        <v>109689.54</v>
      </c>
      <c r="F978" s="102" t="str">
        <f>IF( COUNTIF(C$2:C$1297,#REF!)&gt;1, "Duplicate", "")</f>
        <v/>
      </c>
    </row>
    <row r="979" spans="1:7" x14ac:dyDescent="0.25">
      <c r="A979" s="108" t="s">
        <v>1174</v>
      </c>
      <c r="B979" s="123" t="s">
        <v>123</v>
      </c>
      <c r="C979" s="112">
        <v>133095</v>
      </c>
      <c r="D979" s="113">
        <f t="shared" si="63"/>
        <v>141080.70000000001</v>
      </c>
      <c r="E979" s="110">
        <f t="shared" si="64"/>
        <v>125109.29999999999</v>
      </c>
      <c r="F979" s="102" t="str">
        <f>IF( COUNTIF(C$2:C$1297,#REF!)&gt;1, "Duplicate", "")</f>
        <v/>
      </c>
    </row>
    <row r="980" spans="1:7" x14ac:dyDescent="0.25">
      <c r="A980" s="108" t="s">
        <v>1175</v>
      </c>
      <c r="B980" s="123" t="s">
        <v>123</v>
      </c>
      <c r="C980" s="112">
        <v>147422</v>
      </c>
      <c r="D980" s="113">
        <f t="shared" si="63"/>
        <v>156267.32</v>
      </c>
      <c r="E980" s="110">
        <f t="shared" si="64"/>
        <v>138576.68</v>
      </c>
      <c r="F980" s="102" t="str">
        <f>IF( COUNTIF(C$2:C$1297,#REF!)&gt;1, "Duplicate", "")</f>
        <v/>
      </c>
    </row>
    <row r="981" spans="1:7" x14ac:dyDescent="0.25">
      <c r="A981" s="108" t="s">
        <v>1176</v>
      </c>
      <c r="B981" s="123" t="s">
        <v>123</v>
      </c>
      <c r="C981" s="112">
        <v>160009</v>
      </c>
      <c r="D981" s="113">
        <f t="shared" si="63"/>
        <v>169609.54</v>
      </c>
      <c r="E981" s="110">
        <f t="shared" si="64"/>
        <v>150408.46</v>
      </c>
      <c r="F981" s="102" t="str">
        <f>IF( COUNTIF(C$2:C$1297,#REF!)&gt;1, "Duplicate", "")</f>
        <v/>
      </c>
    </row>
    <row r="982" spans="1:7" x14ac:dyDescent="0.25">
      <c r="A982" s="114" t="s">
        <v>1177</v>
      </c>
      <c r="B982" s="123" t="s">
        <v>123</v>
      </c>
      <c r="C982" s="116">
        <v>198916</v>
      </c>
      <c r="D982" s="113">
        <f t="shared" si="63"/>
        <v>210850.96000000002</v>
      </c>
      <c r="E982" s="110">
        <f t="shared" si="64"/>
        <v>186981.03999999998</v>
      </c>
      <c r="F982" s="102" t="str">
        <f t="shared" ref="F982:F1013" si="65">IF(COUNTIF(C$2:C$1297, C982)&gt;1, "Duplicate", "")</f>
        <v/>
      </c>
      <c r="G982" s="13" t="s">
        <v>1178</v>
      </c>
    </row>
    <row r="983" spans="1:7" x14ac:dyDescent="0.25">
      <c r="A983" s="114" t="s">
        <v>1179</v>
      </c>
      <c r="B983" s="123" t="s">
        <v>123</v>
      </c>
      <c r="C983" s="116">
        <v>224198</v>
      </c>
      <c r="D983" s="113">
        <f t="shared" si="63"/>
        <v>237649.88</v>
      </c>
      <c r="E983" s="110">
        <f t="shared" si="64"/>
        <v>210746.12</v>
      </c>
      <c r="F983" s="102" t="str">
        <f t="shared" si="65"/>
        <v/>
      </c>
    </row>
    <row r="984" spans="1:7" x14ac:dyDescent="0.25">
      <c r="A984" s="114" t="s">
        <v>1180</v>
      </c>
      <c r="B984" s="123" t="s">
        <v>123</v>
      </c>
      <c r="C984" s="116">
        <v>240012</v>
      </c>
      <c r="D984" s="113">
        <f t="shared" si="63"/>
        <v>254412.72</v>
      </c>
      <c r="E984" s="110">
        <f t="shared" si="64"/>
        <v>225611.28</v>
      </c>
      <c r="F984" s="102" t="str">
        <f t="shared" si="65"/>
        <v/>
      </c>
    </row>
    <row r="985" spans="1:7" x14ac:dyDescent="0.25">
      <c r="A985" s="114" t="s">
        <v>1182</v>
      </c>
      <c r="B985" s="123" t="s">
        <v>1183</v>
      </c>
      <c r="C985" s="116">
        <v>240271</v>
      </c>
      <c r="D985" s="113">
        <f t="shared" si="63"/>
        <v>254687.26</v>
      </c>
      <c r="E985" s="110">
        <f t="shared" si="64"/>
        <v>225854.74</v>
      </c>
      <c r="F985" s="102" t="str">
        <f t="shared" si="65"/>
        <v/>
      </c>
    </row>
    <row r="986" spans="1:7" x14ac:dyDescent="0.25">
      <c r="A986" s="114" t="s">
        <v>1184</v>
      </c>
      <c r="B986" s="123" t="s">
        <v>1185</v>
      </c>
      <c r="C986" s="116">
        <v>266454</v>
      </c>
      <c r="D986" s="113">
        <f t="shared" si="63"/>
        <v>282441.24</v>
      </c>
      <c r="E986" s="110">
        <f t="shared" si="64"/>
        <v>250466.75999999998</v>
      </c>
      <c r="F986" s="102" t="str">
        <f t="shared" si="65"/>
        <v/>
      </c>
    </row>
    <row r="987" spans="1:7" x14ac:dyDescent="0.25">
      <c r="A987" s="108" t="s">
        <v>1186</v>
      </c>
      <c r="B987" s="123" t="s">
        <v>123</v>
      </c>
      <c r="C987" s="116">
        <v>74023</v>
      </c>
      <c r="D987" s="113">
        <f t="shared" si="63"/>
        <v>78464.38</v>
      </c>
      <c r="E987" s="110">
        <f t="shared" si="64"/>
        <v>69581.62</v>
      </c>
      <c r="F987" s="102" t="str">
        <f t="shared" si="65"/>
        <v/>
      </c>
      <c r="G987" s="13" t="s">
        <v>1187</v>
      </c>
    </row>
    <row r="988" spans="1:7" x14ac:dyDescent="0.25">
      <c r="A988" s="108" t="s">
        <v>1188</v>
      </c>
      <c r="B988" s="123" t="s">
        <v>123</v>
      </c>
      <c r="C988" s="116">
        <v>93698</v>
      </c>
      <c r="D988" s="113">
        <f t="shared" si="63"/>
        <v>99319.88</v>
      </c>
      <c r="E988" s="110">
        <f t="shared" si="64"/>
        <v>88076.12</v>
      </c>
      <c r="F988" s="102" t="str">
        <f t="shared" si="65"/>
        <v/>
      </c>
    </row>
    <row r="989" spans="1:7" x14ac:dyDescent="0.25">
      <c r="A989" s="108" t="s">
        <v>1189</v>
      </c>
      <c r="B989" s="123" t="s">
        <v>123</v>
      </c>
      <c r="C989" s="116">
        <v>113981</v>
      </c>
      <c r="D989" s="113">
        <f t="shared" si="63"/>
        <v>120819.86</v>
      </c>
      <c r="E989" s="110">
        <f t="shared" si="64"/>
        <v>107142.14</v>
      </c>
      <c r="F989" s="102" t="str">
        <f t="shared" si="65"/>
        <v/>
      </c>
    </row>
    <row r="990" spans="1:7" x14ac:dyDescent="0.25">
      <c r="A990" s="108" t="s">
        <v>1190</v>
      </c>
      <c r="B990" s="123" t="s">
        <v>123</v>
      </c>
      <c r="C990" s="116">
        <v>118080</v>
      </c>
      <c r="D990" s="113">
        <f t="shared" si="63"/>
        <v>125164.8</v>
      </c>
      <c r="E990" s="110">
        <f t="shared" si="64"/>
        <v>110995.2</v>
      </c>
      <c r="F990" s="102" t="str">
        <f t="shared" si="65"/>
        <v/>
      </c>
    </row>
    <row r="991" spans="1:7" x14ac:dyDescent="0.25">
      <c r="A991" s="108" t="s">
        <v>1191</v>
      </c>
      <c r="B991" s="123" t="s">
        <v>123</v>
      </c>
      <c r="C991" s="116">
        <v>127203</v>
      </c>
      <c r="D991" s="113">
        <f t="shared" si="63"/>
        <v>134835.18</v>
      </c>
      <c r="E991" s="110">
        <f t="shared" si="64"/>
        <v>119570.81999999999</v>
      </c>
      <c r="F991" s="102" t="str">
        <f t="shared" si="65"/>
        <v/>
      </c>
    </row>
    <row r="992" spans="1:7" x14ac:dyDescent="0.25">
      <c r="A992" s="108" t="s">
        <v>1192</v>
      </c>
      <c r="B992" s="123" t="s">
        <v>123</v>
      </c>
      <c r="C992" s="116">
        <v>138571</v>
      </c>
      <c r="D992" s="113">
        <f t="shared" si="63"/>
        <v>146885.26</v>
      </c>
      <c r="E992" s="110">
        <f t="shared" si="64"/>
        <v>130256.73999999999</v>
      </c>
      <c r="F992" s="102" t="str">
        <f t="shared" si="65"/>
        <v/>
      </c>
    </row>
    <row r="993" spans="1:7" x14ac:dyDescent="0.25">
      <c r="A993" s="108" t="s">
        <v>1193</v>
      </c>
      <c r="B993" s="123" t="s">
        <v>123</v>
      </c>
      <c r="C993" s="116">
        <v>149017</v>
      </c>
      <c r="D993" s="113">
        <f t="shared" si="63"/>
        <v>157958.02000000002</v>
      </c>
      <c r="E993" s="110">
        <f t="shared" si="64"/>
        <v>140075.97999999998</v>
      </c>
      <c r="F993" s="102" t="str">
        <f t="shared" si="65"/>
        <v/>
      </c>
    </row>
    <row r="994" spans="1:7" x14ac:dyDescent="0.25">
      <c r="A994" s="108" t="s">
        <v>1194</v>
      </c>
      <c r="B994" s="123" t="s">
        <v>1195</v>
      </c>
      <c r="C994" s="116">
        <v>104391</v>
      </c>
      <c r="D994" s="113">
        <f t="shared" si="63"/>
        <v>110654.46</v>
      </c>
      <c r="E994" s="110">
        <f t="shared" si="64"/>
        <v>98127.54</v>
      </c>
      <c r="F994" s="102" t="str">
        <f t="shared" si="65"/>
        <v/>
      </c>
      <c r="G994" s="13" t="s">
        <v>1196</v>
      </c>
    </row>
    <row r="995" spans="1:7" x14ac:dyDescent="0.25">
      <c r="A995" s="108" t="s">
        <v>1197</v>
      </c>
      <c r="B995" s="123" t="s">
        <v>1195</v>
      </c>
      <c r="C995" s="116">
        <v>119129</v>
      </c>
      <c r="D995" s="113">
        <f t="shared" si="63"/>
        <v>126276.74</v>
      </c>
      <c r="E995" s="110">
        <f t="shared" si="64"/>
        <v>111981.26</v>
      </c>
      <c r="F995" s="102" t="str">
        <f t="shared" si="65"/>
        <v/>
      </c>
    </row>
    <row r="996" spans="1:7" x14ac:dyDescent="0.25">
      <c r="A996" s="108" t="s">
        <v>1198</v>
      </c>
      <c r="B996" s="123" t="s">
        <v>1195</v>
      </c>
      <c r="C996" s="116">
        <v>136264</v>
      </c>
      <c r="D996" s="113">
        <f t="shared" si="63"/>
        <v>144439.84</v>
      </c>
      <c r="E996" s="110">
        <f t="shared" si="64"/>
        <v>128088.15999999999</v>
      </c>
      <c r="F996" s="102" t="str">
        <f t="shared" si="65"/>
        <v/>
      </c>
    </row>
    <row r="997" spans="1:7" x14ac:dyDescent="0.25">
      <c r="A997" s="108" t="s">
        <v>1199</v>
      </c>
      <c r="B997" s="123" t="s">
        <v>1195</v>
      </c>
      <c r="C997" s="116">
        <v>102264</v>
      </c>
      <c r="D997" s="113">
        <f t="shared" si="63"/>
        <v>108399.84000000001</v>
      </c>
      <c r="E997" s="110">
        <f t="shared" si="64"/>
        <v>96128.159999999989</v>
      </c>
      <c r="F997" s="102" t="str">
        <f t="shared" si="65"/>
        <v/>
      </c>
    </row>
    <row r="998" spans="1:7" x14ac:dyDescent="0.25">
      <c r="A998" s="108" t="s">
        <v>1200</v>
      </c>
      <c r="B998" s="123" t="s">
        <v>1195</v>
      </c>
      <c r="C998" s="116">
        <v>109965</v>
      </c>
      <c r="D998" s="113">
        <f t="shared" si="63"/>
        <v>116562.90000000001</v>
      </c>
      <c r="E998" s="110">
        <f t="shared" si="64"/>
        <v>103367.09999999999</v>
      </c>
      <c r="F998" s="102" t="str">
        <f t="shared" si="65"/>
        <v/>
      </c>
    </row>
    <row r="999" spans="1:7" x14ac:dyDescent="0.25">
      <c r="A999" s="108" t="s">
        <v>1201</v>
      </c>
      <c r="B999" s="123" t="s">
        <v>1195</v>
      </c>
      <c r="C999" s="116">
        <v>118708</v>
      </c>
      <c r="D999" s="113">
        <f t="shared" si="63"/>
        <v>125830.48000000001</v>
      </c>
      <c r="E999" s="110">
        <f t="shared" si="64"/>
        <v>111585.51999999999</v>
      </c>
      <c r="F999" s="102" t="str">
        <f t="shared" si="65"/>
        <v/>
      </c>
    </row>
    <row r="1000" spans="1:7" x14ac:dyDescent="0.25">
      <c r="A1000" s="108" t="s">
        <v>1202</v>
      </c>
      <c r="B1000" s="123" t="s">
        <v>1195</v>
      </c>
      <c r="C1000" s="116">
        <v>134665</v>
      </c>
      <c r="D1000" s="113">
        <f t="shared" si="63"/>
        <v>142744.9</v>
      </c>
      <c r="E1000" s="110">
        <f t="shared" si="64"/>
        <v>126585.09999999999</v>
      </c>
      <c r="F1000" s="102" t="str">
        <f t="shared" si="65"/>
        <v/>
      </c>
    </row>
    <row r="1001" spans="1:7" x14ac:dyDescent="0.25">
      <c r="A1001" s="108" t="s">
        <v>1203</v>
      </c>
      <c r="B1001" s="123" t="s">
        <v>1195</v>
      </c>
      <c r="C1001" s="110">
        <v>101252</v>
      </c>
      <c r="D1001" s="113">
        <f t="shared" si="63"/>
        <v>107327.12000000001</v>
      </c>
      <c r="E1001" s="110">
        <f t="shared" si="64"/>
        <v>95176.87999999999</v>
      </c>
      <c r="F1001" s="102" t="str">
        <f t="shared" si="65"/>
        <v/>
      </c>
    </row>
    <row r="1002" spans="1:7" x14ac:dyDescent="0.25">
      <c r="A1002" s="108" t="s">
        <v>1204</v>
      </c>
      <c r="B1002" s="123" t="s">
        <v>1195</v>
      </c>
      <c r="C1002" s="110">
        <v>111308</v>
      </c>
      <c r="D1002" s="113">
        <f t="shared" si="63"/>
        <v>117986.48000000001</v>
      </c>
      <c r="E1002" s="110">
        <f t="shared" si="64"/>
        <v>104629.51999999999</v>
      </c>
      <c r="F1002" s="102" t="str">
        <f t="shared" si="65"/>
        <v/>
      </c>
    </row>
    <row r="1003" spans="1:7" x14ac:dyDescent="0.25">
      <c r="A1003" s="108" t="s">
        <v>1205</v>
      </c>
      <c r="B1003" s="123" t="s">
        <v>1195</v>
      </c>
      <c r="C1003" s="110">
        <v>122188</v>
      </c>
      <c r="D1003" s="113">
        <f t="shared" si="63"/>
        <v>129519.28000000001</v>
      </c>
      <c r="E1003" s="110">
        <f t="shared" si="64"/>
        <v>114856.71999999999</v>
      </c>
      <c r="F1003" s="102" t="str">
        <f t="shared" si="65"/>
        <v/>
      </c>
    </row>
    <row r="1004" spans="1:7" x14ac:dyDescent="0.25">
      <c r="A1004" s="108" t="s">
        <v>1206</v>
      </c>
      <c r="B1004" s="123" t="s">
        <v>1195</v>
      </c>
      <c r="C1004" s="110">
        <v>136219</v>
      </c>
      <c r="D1004" s="113">
        <f t="shared" si="63"/>
        <v>144392.14000000001</v>
      </c>
      <c r="E1004" s="110">
        <f t="shared" si="64"/>
        <v>128045.85999999999</v>
      </c>
      <c r="F1004" s="102" t="str">
        <f t="shared" si="65"/>
        <v/>
      </c>
    </row>
    <row r="1005" spans="1:7" x14ac:dyDescent="0.25">
      <c r="A1005" s="108" t="s">
        <v>1207</v>
      </c>
      <c r="B1005" s="123" t="s">
        <v>1195</v>
      </c>
      <c r="C1005" s="116">
        <v>94104</v>
      </c>
      <c r="D1005" s="113">
        <f t="shared" si="63"/>
        <v>99750.24</v>
      </c>
      <c r="E1005" s="110">
        <f t="shared" si="64"/>
        <v>88457.76</v>
      </c>
      <c r="F1005" s="102" t="str">
        <f t="shared" si="65"/>
        <v>Duplicate</v>
      </c>
      <c r="G1005" s="13" t="s">
        <v>1208</v>
      </c>
    </row>
    <row r="1006" spans="1:7" x14ac:dyDescent="0.25">
      <c r="A1006" s="108" t="s">
        <v>1209</v>
      </c>
      <c r="B1006" s="123" t="s">
        <v>1195</v>
      </c>
      <c r="C1006" s="116">
        <v>106456</v>
      </c>
      <c r="D1006" s="113">
        <f t="shared" si="63"/>
        <v>112843.36</v>
      </c>
      <c r="E1006" s="110">
        <f t="shared" si="64"/>
        <v>100068.64</v>
      </c>
      <c r="F1006" s="102" t="str">
        <f t="shared" si="65"/>
        <v>Duplicate</v>
      </c>
    </row>
    <row r="1007" spans="1:7" x14ac:dyDescent="0.25">
      <c r="A1007" s="108" t="s">
        <v>1210</v>
      </c>
      <c r="B1007" s="123" t="s">
        <v>1195</v>
      </c>
      <c r="C1007" s="116">
        <v>109001</v>
      </c>
      <c r="D1007" s="113">
        <f t="shared" si="63"/>
        <v>115541.06000000001</v>
      </c>
      <c r="E1007" s="110">
        <f t="shared" si="64"/>
        <v>102460.93999999999</v>
      </c>
      <c r="F1007" s="102" t="str">
        <f t="shared" si="65"/>
        <v>Duplicate</v>
      </c>
    </row>
    <row r="1008" spans="1:7" x14ac:dyDescent="0.25">
      <c r="A1008" s="108" t="s">
        <v>1211</v>
      </c>
      <c r="B1008" s="123" t="s">
        <v>1195</v>
      </c>
      <c r="C1008" s="116">
        <v>115426</v>
      </c>
      <c r="D1008" s="113">
        <f t="shared" si="63"/>
        <v>122351.56000000001</v>
      </c>
      <c r="E1008" s="110">
        <f t="shared" si="64"/>
        <v>108500.43999999999</v>
      </c>
      <c r="F1008" s="102" t="str">
        <f t="shared" si="65"/>
        <v>Duplicate</v>
      </c>
    </row>
    <row r="1009" spans="1:7" x14ac:dyDescent="0.25">
      <c r="A1009" s="108" t="s">
        <v>1212</v>
      </c>
      <c r="B1009" s="123" t="s">
        <v>1195</v>
      </c>
      <c r="C1009" s="116">
        <v>122344</v>
      </c>
      <c r="D1009" s="113">
        <f t="shared" si="63"/>
        <v>129684.64</v>
      </c>
      <c r="E1009" s="110">
        <f t="shared" si="64"/>
        <v>115003.36</v>
      </c>
      <c r="F1009" s="102" t="str">
        <f t="shared" si="65"/>
        <v>Duplicate</v>
      </c>
    </row>
    <row r="1010" spans="1:7" x14ac:dyDescent="0.25">
      <c r="A1010" s="108" t="s">
        <v>1213</v>
      </c>
      <c r="B1010" s="123" t="s">
        <v>1195</v>
      </c>
      <c r="C1010" s="116">
        <v>131257</v>
      </c>
      <c r="D1010" s="113">
        <f t="shared" si="63"/>
        <v>139132.42000000001</v>
      </c>
      <c r="E1010" s="110">
        <f t="shared" si="64"/>
        <v>123381.57999999999</v>
      </c>
      <c r="F1010" s="102" t="str">
        <f t="shared" si="65"/>
        <v>Duplicate</v>
      </c>
    </row>
    <row r="1011" spans="1:7" x14ac:dyDescent="0.25">
      <c r="A1011" s="108" t="s">
        <v>1214</v>
      </c>
      <c r="B1011" s="123" t="s">
        <v>1195</v>
      </c>
      <c r="C1011" s="116">
        <v>145702</v>
      </c>
      <c r="D1011" s="113">
        <f t="shared" si="63"/>
        <v>154444.12</v>
      </c>
      <c r="E1011" s="110">
        <f t="shared" si="64"/>
        <v>136959.88</v>
      </c>
      <c r="F1011" s="102" t="str">
        <f t="shared" si="65"/>
        <v>Duplicate</v>
      </c>
    </row>
    <row r="1012" spans="1:7" x14ac:dyDescent="0.25">
      <c r="A1012" s="108" t="s">
        <v>1215</v>
      </c>
      <c r="B1012" s="123" t="s">
        <v>1195</v>
      </c>
      <c r="C1012" s="116">
        <v>154064</v>
      </c>
      <c r="D1012" s="113">
        <f t="shared" si="63"/>
        <v>163307.84</v>
      </c>
      <c r="E1012" s="110">
        <f t="shared" si="64"/>
        <v>144820.16</v>
      </c>
      <c r="F1012" s="102" t="str">
        <f t="shared" si="65"/>
        <v>Duplicate</v>
      </c>
    </row>
    <row r="1013" spans="1:7" x14ac:dyDescent="0.25">
      <c r="A1013" s="108" t="s">
        <v>1216</v>
      </c>
      <c r="B1013" s="123" t="s">
        <v>1195</v>
      </c>
      <c r="C1013" s="116">
        <v>94104</v>
      </c>
      <c r="D1013" s="113">
        <f t="shared" si="63"/>
        <v>99750.24</v>
      </c>
      <c r="E1013" s="110">
        <f t="shared" si="64"/>
        <v>88457.76</v>
      </c>
      <c r="F1013" s="102" t="str">
        <f t="shared" si="65"/>
        <v>Duplicate</v>
      </c>
    </row>
    <row r="1014" spans="1:7" x14ac:dyDescent="0.25">
      <c r="A1014" s="108" t="s">
        <v>1217</v>
      </c>
      <c r="B1014" s="123" t="s">
        <v>1195</v>
      </c>
      <c r="C1014" s="116">
        <v>106456</v>
      </c>
      <c r="D1014" s="113">
        <f t="shared" si="63"/>
        <v>112843.36</v>
      </c>
      <c r="E1014" s="110">
        <f t="shared" si="64"/>
        <v>100068.64</v>
      </c>
      <c r="F1014" s="102" t="str">
        <f t="shared" ref="F1014:F1043" si="66">IF(COUNTIF(C$2:C$1297, C1014)&gt;1, "Duplicate", "")</f>
        <v>Duplicate</v>
      </c>
    </row>
    <row r="1015" spans="1:7" x14ac:dyDescent="0.25">
      <c r="A1015" s="108" t="s">
        <v>1218</v>
      </c>
      <c r="B1015" s="123" t="s">
        <v>1195</v>
      </c>
      <c r="C1015" s="116">
        <v>109001</v>
      </c>
      <c r="D1015" s="113">
        <f t="shared" si="63"/>
        <v>115541.06000000001</v>
      </c>
      <c r="E1015" s="110">
        <f t="shared" si="64"/>
        <v>102460.93999999999</v>
      </c>
      <c r="F1015" s="102" t="str">
        <f t="shared" si="66"/>
        <v>Duplicate</v>
      </c>
    </row>
    <row r="1016" spans="1:7" x14ac:dyDescent="0.25">
      <c r="A1016" s="108" t="s">
        <v>1219</v>
      </c>
      <c r="B1016" s="123" t="s">
        <v>1195</v>
      </c>
      <c r="C1016" s="116">
        <v>115426</v>
      </c>
      <c r="D1016" s="113">
        <f t="shared" si="63"/>
        <v>122351.56000000001</v>
      </c>
      <c r="E1016" s="110">
        <f t="shared" si="64"/>
        <v>108500.43999999999</v>
      </c>
      <c r="F1016" s="102" t="str">
        <f t="shared" si="66"/>
        <v>Duplicate</v>
      </c>
    </row>
    <row r="1017" spans="1:7" x14ac:dyDescent="0.25">
      <c r="A1017" s="108" t="s">
        <v>1220</v>
      </c>
      <c r="B1017" s="123" t="s">
        <v>1195</v>
      </c>
      <c r="C1017" s="116">
        <v>122344</v>
      </c>
      <c r="D1017" s="113">
        <f t="shared" si="63"/>
        <v>129684.64</v>
      </c>
      <c r="E1017" s="110">
        <f t="shared" si="64"/>
        <v>115003.36</v>
      </c>
      <c r="F1017" s="102" t="str">
        <f t="shared" si="66"/>
        <v>Duplicate</v>
      </c>
    </row>
    <row r="1018" spans="1:7" x14ac:dyDescent="0.25">
      <c r="A1018" s="108" t="s">
        <v>1221</v>
      </c>
      <c r="B1018" s="123" t="s">
        <v>1195</v>
      </c>
      <c r="C1018" s="116">
        <v>131257</v>
      </c>
      <c r="D1018" s="113">
        <f t="shared" si="63"/>
        <v>139132.42000000001</v>
      </c>
      <c r="E1018" s="110">
        <f t="shared" si="64"/>
        <v>123381.57999999999</v>
      </c>
      <c r="F1018" s="102" t="str">
        <f t="shared" si="66"/>
        <v>Duplicate</v>
      </c>
    </row>
    <row r="1019" spans="1:7" x14ac:dyDescent="0.25">
      <c r="A1019" s="108" t="s">
        <v>1222</v>
      </c>
      <c r="B1019" s="123" t="s">
        <v>1195</v>
      </c>
      <c r="C1019" s="116">
        <v>145702</v>
      </c>
      <c r="D1019" s="113">
        <f t="shared" si="63"/>
        <v>154444.12</v>
      </c>
      <c r="E1019" s="110">
        <f t="shared" si="64"/>
        <v>136959.88</v>
      </c>
      <c r="F1019" s="102" t="str">
        <f t="shared" si="66"/>
        <v>Duplicate</v>
      </c>
    </row>
    <row r="1020" spans="1:7" x14ac:dyDescent="0.25">
      <c r="A1020" s="108" t="s">
        <v>1223</v>
      </c>
      <c r="B1020" s="123" t="s">
        <v>1195</v>
      </c>
      <c r="C1020" s="116">
        <v>154064</v>
      </c>
      <c r="D1020" s="113">
        <f t="shared" si="63"/>
        <v>163307.84</v>
      </c>
      <c r="E1020" s="110">
        <f t="shared" si="64"/>
        <v>144820.16</v>
      </c>
      <c r="F1020" s="102" t="str">
        <f t="shared" si="66"/>
        <v>Duplicate</v>
      </c>
    </row>
    <row r="1021" spans="1:7" x14ac:dyDescent="0.25">
      <c r="A1021" s="114" t="s">
        <v>1224</v>
      </c>
      <c r="B1021" s="109" t="s">
        <v>1225</v>
      </c>
      <c r="C1021" s="110">
        <v>37172</v>
      </c>
      <c r="D1021" s="113">
        <f t="shared" si="63"/>
        <v>39402.32</v>
      </c>
      <c r="E1021" s="110">
        <f t="shared" si="64"/>
        <v>34941.68</v>
      </c>
      <c r="F1021" s="102" t="str">
        <f t="shared" si="66"/>
        <v>Duplicate</v>
      </c>
      <c r="G1021" s="13" t="s">
        <v>1226</v>
      </c>
    </row>
    <row r="1022" spans="1:7" x14ac:dyDescent="0.25">
      <c r="A1022" s="108" t="s">
        <v>1227</v>
      </c>
      <c r="B1022" s="109" t="s">
        <v>1225</v>
      </c>
      <c r="C1022" s="110">
        <v>43721</v>
      </c>
      <c r="D1022" s="113">
        <f t="shared" si="63"/>
        <v>46344.26</v>
      </c>
      <c r="E1022" s="110">
        <f t="shared" si="64"/>
        <v>41097.74</v>
      </c>
      <c r="F1022" s="102" t="str">
        <f t="shared" si="66"/>
        <v>Duplicate</v>
      </c>
    </row>
    <row r="1023" spans="1:7" x14ac:dyDescent="0.25">
      <c r="A1023" s="108" t="s">
        <v>1228</v>
      </c>
      <c r="B1023" s="109" t="s">
        <v>1225</v>
      </c>
      <c r="C1023" s="110">
        <v>37172</v>
      </c>
      <c r="D1023" s="113">
        <f t="shared" si="63"/>
        <v>39402.32</v>
      </c>
      <c r="E1023" s="110">
        <f t="shared" si="64"/>
        <v>34941.68</v>
      </c>
      <c r="F1023" s="102" t="str">
        <f t="shared" si="66"/>
        <v>Duplicate</v>
      </c>
      <c r="G1023" s="4"/>
    </row>
    <row r="1024" spans="1:7" x14ac:dyDescent="0.25">
      <c r="A1024" s="108" t="s">
        <v>1229</v>
      </c>
      <c r="B1024" s="109" t="s">
        <v>1225</v>
      </c>
      <c r="C1024" s="110">
        <v>43721</v>
      </c>
      <c r="D1024" s="113">
        <f t="shared" si="63"/>
        <v>46344.26</v>
      </c>
      <c r="E1024" s="110">
        <f t="shared" si="64"/>
        <v>41097.74</v>
      </c>
      <c r="F1024" s="102" t="str">
        <f t="shared" si="66"/>
        <v>Duplicate</v>
      </c>
    </row>
    <row r="1025" spans="1:7" x14ac:dyDescent="0.25">
      <c r="A1025" s="108" t="s">
        <v>1230</v>
      </c>
      <c r="B1025" s="109" t="s">
        <v>1225</v>
      </c>
      <c r="C1025" s="110">
        <v>47398</v>
      </c>
      <c r="D1025" s="113">
        <f t="shared" si="63"/>
        <v>50241.880000000005</v>
      </c>
      <c r="E1025" s="110">
        <f t="shared" si="64"/>
        <v>44554.119999999995</v>
      </c>
      <c r="F1025" s="102" t="str">
        <f t="shared" si="66"/>
        <v>Duplicate</v>
      </c>
    </row>
    <row r="1026" spans="1:7" x14ac:dyDescent="0.25">
      <c r="A1026" s="108" t="s">
        <v>1231</v>
      </c>
      <c r="B1026" s="109" t="s">
        <v>166</v>
      </c>
      <c r="C1026" s="110">
        <v>37172</v>
      </c>
      <c r="D1026" s="113">
        <f t="shared" ref="D1026:D1089" si="67">SUM(C1026*1.06)</f>
        <v>39402.32</v>
      </c>
      <c r="E1026" s="110">
        <f t="shared" ref="E1026:E1089" si="68">SUM(C1026*0.94)</f>
        <v>34941.68</v>
      </c>
      <c r="F1026" s="102" t="str">
        <f t="shared" si="66"/>
        <v>Duplicate</v>
      </c>
      <c r="G1026" s="13"/>
    </row>
    <row r="1027" spans="1:7" x14ac:dyDescent="0.25">
      <c r="A1027" s="108" t="s">
        <v>1232</v>
      </c>
      <c r="B1027" s="109" t="s">
        <v>166</v>
      </c>
      <c r="C1027" s="110">
        <v>43721</v>
      </c>
      <c r="D1027" s="113">
        <f t="shared" si="67"/>
        <v>46344.26</v>
      </c>
      <c r="E1027" s="110">
        <f t="shared" si="68"/>
        <v>41097.74</v>
      </c>
      <c r="F1027" s="102" t="str">
        <f t="shared" si="66"/>
        <v>Duplicate</v>
      </c>
    </row>
    <row r="1028" spans="1:7" x14ac:dyDescent="0.25">
      <c r="A1028" s="108" t="s">
        <v>1233</v>
      </c>
      <c r="B1028" s="109" t="s">
        <v>166</v>
      </c>
      <c r="C1028" s="110">
        <v>47398</v>
      </c>
      <c r="D1028" s="113">
        <f t="shared" si="67"/>
        <v>50241.880000000005</v>
      </c>
      <c r="E1028" s="110">
        <f t="shared" si="68"/>
        <v>44554.119999999995</v>
      </c>
      <c r="F1028" s="102" t="str">
        <f t="shared" si="66"/>
        <v>Duplicate</v>
      </c>
    </row>
    <row r="1029" spans="1:7" x14ac:dyDescent="0.25">
      <c r="A1029" s="108" t="s">
        <v>1234</v>
      </c>
      <c r="B1029" s="109" t="s">
        <v>166</v>
      </c>
      <c r="C1029" s="110">
        <v>37172</v>
      </c>
      <c r="D1029" s="113">
        <f t="shared" si="67"/>
        <v>39402.32</v>
      </c>
      <c r="E1029" s="110">
        <f t="shared" si="68"/>
        <v>34941.68</v>
      </c>
      <c r="F1029" s="102" t="str">
        <f t="shared" si="66"/>
        <v>Duplicate</v>
      </c>
    </row>
    <row r="1030" spans="1:7" x14ac:dyDescent="0.25">
      <c r="A1030" s="108" t="s">
        <v>1235</v>
      </c>
      <c r="B1030" s="109" t="s">
        <v>166</v>
      </c>
      <c r="C1030" s="110">
        <v>43721</v>
      </c>
      <c r="D1030" s="113">
        <f t="shared" si="67"/>
        <v>46344.26</v>
      </c>
      <c r="E1030" s="110">
        <f t="shared" si="68"/>
        <v>41097.74</v>
      </c>
      <c r="F1030" s="102" t="str">
        <f t="shared" si="66"/>
        <v>Duplicate</v>
      </c>
    </row>
    <row r="1031" spans="1:7" x14ac:dyDescent="0.25">
      <c r="A1031" s="108" t="s">
        <v>1236</v>
      </c>
      <c r="B1031" s="109" t="s">
        <v>166</v>
      </c>
      <c r="C1031" s="110">
        <v>37172</v>
      </c>
      <c r="D1031" s="113">
        <f t="shared" si="67"/>
        <v>39402.32</v>
      </c>
      <c r="E1031" s="110">
        <f t="shared" si="68"/>
        <v>34941.68</v>
      </c>
      <c r="F1031" s="102" t="str">
        <f t="shared" si="66"/>
        <v>Duplicate</v>
      </c>
    </row>
    <row r="1032" spans="1:7" x14ac:dyDescent="0.25">
      <c r="A1032" s="108" t="s">
        <v>1237</v>
      </c>
      <c r="B1032" s="109" t="s">
        <v>166</v>
      </c>
      <c r="C1032" s="110">
        <v>43721</v>
      </c>
      <c r="D1032" s="113">
        <f t="shared" si="67"/>
        <v>46344.26</v>
      </c>
      <c r="E1032" s="110">
        <f t="shared" si="68"/>
        <v>41097.74</v>
      </c>
      <c r="F1032" s="102" t="str">
        <f t="shared" si="66"/>
        <v>Duplicate</v>
      </c>
    </row>
    <row r="1033" spans="1:7" x14ac:dyDescent="0.25">
      <c r="A1033" s="108" t="s">
        <v>1238</v>
      </c>
      <c r="B1033" s="109" t="s">
        <v>166</v>
      </c>
      <c r="C1033" s="110">
        <v>47398</v>
      </c>
      <c r="D1033" s="113">
        <f t="shared" si="67"/>
        <v>50241.880000000005</v>
      </c>
      <c r="E1033" s="110">
        <f t="shared" si="68"/>
        <v>44554.119999999995</v>
      </c>
      <c r="F1033" s="102" t="str">
        <f t="shared" si="66"/>
        <v>Duplicate</v>
      </c>
    </row>
    <row r="1034" spans="1:7" x14ac:dyDescent="0.25">
      <c r="A1034" s="108" t="s">
        <v>1239</v>
      </c>
      <c r="B1034" s="109" t="s">
        <v>166</v>
      </c>
      <c r="C1034" s="110">
        <v>51863</v>
      </c>
      <c r="D1034" s="113">
        <f t="shared" si="67"/>
        <v>54974.780000000006</v>
      </c>
      <c r="E1034" s="110">
        <f t="shared" si="68"/>
        <v>48751.219999999994</v>
      </c>
      <c r="F1034" s="102" t="str">
        <f t="shared" si="66"/>
        <v/>
      </c>
    </row>
    <row r="1035" spans="1:7" x14ac:dyDescent="0.25">
      <c r="A1035" s="108" t="s">
        <v>1240</v>
      </c>
      <c r="B1035" s="109" t="s">
        <v>166</v>
      </c>
      <c r="C1035" s="110">
        <v>60638</v>
      </c>
      <c r="D1035" s="113">
        <f t="shared" si="67"/>
        <v>64276.280000000006</v>
      </c>
      <c r="E1035" s="110">
        <f t="shared" si="68"/>
        <v>56999.719999999994</v>
      </c>
      <c r="F1035" s="102" t="str">
        <f t="shared" si="66"/>
        <v/>
      </c>
    </row>
    <row r="1036" spans="1:7" x14ac:dyDescent="0.25">
      <c r="A1036" s="108" t="s">
        <v>1241</v>
      </c>
      <c r="B1036" s="115" t="s">
        <v>1242</v>
      </c>
      <c r="C1036" s="116">
        <v>67157</v>
      </c>
      <c r="D1036" s="113">
        <f t="shared" si="67"/>
        <v>71186.42</v>
      </c>
      <c r="E1036" s="110">
        <f t="shared" si="68"/>
        <v>63127.579999999994</v>
      </c>
      <c r="F1036" s="102" t="str">
        <f t="shared" si="66"/>
        <v/>
      </c>
      <c r="G1036" s="13" t="s">
        <v>1243</v>
      </c>
    </row>
    <row r="1037" spans="1:7" x14ac:dyDescent="0.25">
      <c r="A1037" s="114" t="s">
        <v>1244</v>
      </c>
      <c r="B1037" s="115" t="s">
        <v>1242</v>
      </c>
      <c r="C1037" s="116">
        <v>76940</v>
      </c>
      <c r="D1037" s="113">
        <f t="shared" si="67"/>
        <v>81556.400000000009</v>
      </c>
      <c r="E1037" s="110">
        <f t="shared" si="68"/>
        <v>72323.599999999991</v>
      </c>
      <c r="F1037" s="102" t="str">
        <f t="shared" si="66"/>
        <v/>
      </c>
    </row>
    <row r="1038" spans="1:7" x14ac:dyDescent="0.25">
      <c r="A1038" s="114" t="s">
        <v>1245</v>
      </c>
      <c r="B1038" s="115" t="s">
        <v>1242</v>
      </c>
      <c r="C1038" s="116">
        <v>88999</v>
      </c>
      <c r="D1038" s="113">
        <f t="shared" si="67"/>
        <v>94338.94</v>
      </c>
      <c r="E1038" s="110">
        <f t="shared" si="68"/>
        <v>83659.06</v>
      </c>
      <c r="F1038" s="102" t="str">
        <f t="shared" si="66"/>
        <v/>
      </c>
    </row>
    <row r="1039" spans="1:7" x14ac:dyDescent="0.25">
      <c r="A1039" s="114" t="s">
        <v>1246</v>
      </c>
      <c r="B1039" s="115" t="s">
        <v>1242</v>
      </c>
      <c r="C1039" s="116">
        <v>102709</v>
      </c>
      <c r="D1039" s="113">
        <f t="shared" si="67"/>
        <v>108871.54000000001</v>
      </c>
      <c r="E1039" s="110">
        <f t="shared" si="68"/>
        <v>96546.459999999992</v>
      </c>
      <c r="F1039" s="102" t="str">
        <f t="shared" si="66"/>
        <v/>
      </c>
    </row>
    <row r="1040" spans="1:7" x14ac:dyDescent="0.25">
      <c r="A1040" s="114" t="s">
        <v>1247</v>
      </c>
      <c r="B1040" s="115" t="s">
        <v>1242</v>
      </c>
      <c r="C1040" s="116">
        <v>116185</v>
      </c>
      <c r="D1040" s="113">
        <f t="shared" si="67"/>
        <v>123156.1</v>
      </c>
      <c r="E1040" s="110">
        <f t="shared" si="68"/>
        <v>109213.9</v>
      </c>
      <c r="F1040" s="102" t="str">
        <f t="shared" si="66"/>
        <v/>
      </c>
    </row>
    <row r="1041" spans="1:9" x14ac:dyDescent="0.25">
      <c r="A1041" s="114" t="s">
        <v>1248</v>
      </c>
      <c r="B1041" s="115" t="s">
        <v>1195</v>
      </c>
      <c r="C1041" s="116">
        <v>112855</v>
      </c>
      <c r="D1041" s="113">
        <f t="shared" si="67"/>
        <v>119626.3</v>
      </c>
      <c r="E1041" s="110">
        <f t="shared" si="68"/>
        <v>106083.7</v>
      </c>
      <c r="F1041" s="102" t="str">
        <f t="shared" si="66"/>
        <v/>
      </c>
      <c r="G1041" s="13" t="s">
        <v>1249</v>
      </c>
    </row>
    <row r="1042" spans="1:9" x14ac:dyDescent="0.25">
      <c r="A1042" s="114" t="s">
        <v>1250</v>
      </c>
      <c r="B1042" s="115" t="s">
        <v>1195</v>
      </c>
      <c r="C1042" s="116">
        <v>120292</v>
      </c>
      <c r="D1042" s="113">
        <f t="shared" si="67"/>
        <v>127509.52</v>
      </c>
      <c r="E1042" s="110">
        <f t="shared" si="68"/>
        <v>113074.48</v>
      </c>
      <c r="F1042" s="102" t="str">
        <f t="shared" si="66"/>
        <v>Duplicate</v>
      </c>
    </row>
    <row r="1043" spans="1:9" x14ac:dyDescent="0.25">
      <c r="A1043" s="114" t="s">
        <v>1251</v>
      </c>
      <c r="B1043" s="115" t="s">
        <v>1195</v>
      </c>
      <c r="C1043" s="116">
        <v>128149</v>
      </c>
      <c r="D1043" s="113">
        <f t="shared" si="67"/>
        <v>135837.94</v>
      </c>
      <c r="E1043" s="110">
        <f t="shared" si="68"/>
        <v>120460.06</v>
      </c>
      <c r="F1043" s="102" t="str">
        <f t="shared" si="66"/>
        <v/>
      </c>
    </row>
    <row r="1044" spans="1:9" x14ac:dyDescent="0.25">
      <c r="A1044" s="108" t="s">
        <v>1252</v>
      </c>
      <c r="B1044" s="109" t="s">
        <v>123</v>
      </c>
      <c r="C1044" s="112">
        <v>86119</v>
      </c>
      <c r="D1044" s="113">
        <f t="shared" si="67"/>
        <v>91286.14</v>
      </c>
      <c r="E1044" s="110">
        <f t="shared" si="68"/>
        <v>80951.86</v>
      </c>
      <c r="F1044" s="102" t="str">
        <f>IF( COUNTIF(C$2:C$1297,#REF!)&gt;1, "Duplicate", "")</f>
        <v/>
      </c>
      <c r="G1044" s="4" t="s">
        <v>1253</v>
      </c>
      <c r="I1044" s="13"/>
    </row>
    <row r="1045" spans="1:9" x14ac:dyDescent="0.25">
      <c r="A1045" s="108" t="s">
        <v>1254</v>
      </c>
      <c r="B1045" s="109" t="s">
        <v>123</v>
      </c>
      <c r="C1045" s="112">
        <v>101162</v>
      </c>
      <c r="D1045" s="113">
        <f t="shared" si="67"/>
        <v>107231.72</v>
      </c>
      <c r="E1045" s="110">
        <f t="shared" si="68"/>
        <v>95092.28</v>
      </c>
      <c r="F1045" s="102" t="str">
        <f>IF( COUNTIF(C$2:C$1297,#REF!)&gt;1, "Duplicate", "")</f>
        <v/>
      </c>
    </row>
    <row r="1046" spans="1:9" x14ac:dyDescent="0.25">
      <c r="A1046" s="108" t="s">
        <v>1255</v>
      </c>
      <c r="B1046" s="109" t="s">
        <v>123</v>
      </c>
      <c r="C1046" s="112">
        <v>120986</v>
      </c>
      <c r="D1046" s="113">
        <f t="shared" si="67"/>
        <v>128245.16</v>
      </c>
      <c r="E1046" s="110">
        <f t="shared" si="68"/>
        <v>113726.84</v>
      </c>
      <c r="F1046" s="102" t="str">
        <f>IF( COUNTIF(C$2:C$1297,#REF!)&gt;1, "Duplicate", "")</f>
        <v/>
      </c>
    </row>
    <row r="1047" spans="1:9" s="6" customFormat="1" x14ac:dyDescent="0.25">
      <c r="A1047" s="108" t="s">
        <v>1256</v>
      </c>
      <c r="B1047" s="109" t="s">
        <v>123</v>
      </c>
      <c r="C1047" s="112">
        <v>138404</v>
      </c>
      <c r="D1047" s="113">
        <f t="shared" si="67"/>
        <v>146708.24000000002</v>
      </c>
      <c r="E1047" s="110">
        <f t="shared" si="68"/>
        <v>130099.76</v>
      </c>
      <c r="F1047" s="102" t="str">
        <f>IF( COUNTIF(C$2:C$1297,#REF!)&gt;1, "Duplicate", "")</f>
        <v/>
      </c>
      <c r="G1047" s="8"/>
    </row>
    <row r="1048" spans="1:9" s="6" customFormat="1" x14ac:dyDescent="0.25">
      <c r="A1048" s="108" t="s">
        <v>1257</v>
      </c>
      <c r="B1048" s="109" t="s">
        <v>123</v>
      </c>
      <c r="C1048" s="112">
        <v>150988</v>
      </c>
      <c r="D1048" s="113">
        <f t="shared" si="67"/>
        <v>160047.28</v>
      </c>
      <c r="E1048" s="110">
        <f t="shared" si="68"/>
        <v>141928.72</v>
      </c>
      <c r="F1048" s="102" t="str">
        <f>IF( COUNTIF(C$2:C$1297,#REF!)&gt;1, "Duplicate", "")</f>
        <v/>
      </c>
    </row>
    <row r="1049" spans="1:9" s="6" customFormat="1" x14ac:dyDescent="0.25">
      <c r="A1049" s="108" t="s">
        <v>1258</v>
      </c>
      <c r="B1049" s="109" t="s">
        <v>123</v>
      </c>
      <c r="C1049" s="112">
        <v>79935</v>
      </c>
      <c r="D1049" s="113">
        <f t="shared" si="67"/>
        <v>84731.1</v>
      </c>
      <c r="E1049" s="110">
        <f t="shared" si="68"/>
        <v>75138.899999999994</v>
      </c>
      <c r="F1049" s="102" t="str">
        <f>IF( COUNTIF(C$2:C$1297,#REF!)&gt;1, "Duplicate", "")</f>
        <v/>
      </c>
      <c r="G1049" s="13" t="s">
        <v>1259</v>
      </c>
    </row>
    <row r="1050" spans="1:9" s="6" customFormat="1" x14ac:dyDescent="0.25">
      <c r="A1050" s="108" t="s">
        <v>1260</v>
      </c>
      <c r="B1050" s="109" t="s">
        <v>123</v>
      </c>
      <c r="C1050" s="112">
        <v>89969</v>
      </c>
      <c r="D1050" s="113">
        <f t="shared" si="67"/>
        <v>95367.14</v>
      </c>
      <c r="E1050" s="110">
        <f t="shared" si="68"/>
        <v>84570.86</v>
      </c>
      <c r="F1050" s="102" t="str">
        <f>IF( COUNTIF(C$2:C$1297,#REF!)&gt;1, "Duplicate", "")</f>
        <v/>
      </c>
    </row>
    <row r="1051" spans="1:9" s="6" customFormat="1" x14ac:dyDescent="0.25">
      <c r="A1051" s="108" t="s">
        <v>1261</v>
      </c>
      <c r="B1051" s="109" t="s">
        <v>123</v>
      </c>
      <c r="C1051" s="112">
        <v>101029</v>
      </c>
      <c r="D1051" s="113">
        <f t="shared" si="67"/>
        <v>107090.74</v>
      </c>
      <c r="E1051" s="110">
        <f t="shared" si="68"/>
        <v>94967.26</v>
      </c>
      <c r="F1051" s="102" t="str">
        <f>IF( COUNTIF(C$2:C$1297,#REF!)&gt;1, "Duplicate", "")</f>
        <v/>
      </c>
    </row>
    <row r="1052" spans="1:9" s="6" customFormat="1" x14ac:dyDescent="0.25">
      <c r="A1052" s="108" t="s">
        <v>1262</v>
      </c>
      <c r="B1052" s="109" t="s">
        <v>123</v>
      </c>
      <c r="C1052" s="112">
        <v>112324</v>
      </c>
      <c r="D1052" s="113">
        <f t="shared" si="67"/>
        <v>119063.44</v>
      </c>
      <c r="E1052" s="110">
        <f t="shared" si="68"/>
        <v>105584.56</v>
      </c>
      <c r="F1052" s="102" t="str">
        <f>IF( COUNTIF(C$2:C$1297,#REF!)&gt;1, "Duplicate", "")</f>
        <v/>
      </c>
    </row>
    <row r="1053" spans="1:9" s="6" customFormat="1" x14ac:dyDescent="0.25">
      <c r="A1053" s="108" t="s">
        <v>1263</v>
      </c>
      <c r="B1053" s="109" t="s">
        <v>123</v>
      </c>
      <c r="C1053" s="112">
        <v>126079</v>
      </c>
      <c r="D1053" s="113">
        <f t="shared" si="67"/>
        <v>133643.74000000002</v>
      </c>
      <c r="E1053" s="110">
        <f t="shared" si="68"/>
        <v>118514.26</v>
      </c>
      <c r="F1053" s="102" t="str">
        <f>IF( COUNTIF(C$2:C$1297,#REF!)&gt;1, "Duplicate", "")</f>
        <v/>
      </c>
    </row>
    <row r="1054" spans="1:9" x14ac:dyDescent="0.25">
      <c r="A1054" s="108" t="s">
        <v>1264</v>
      </c>
      <c r="B1054" s="109" t="s">
        <v>123</v>
      </c>
      <c r="C1054" s="112">
        <v>139847</v>
      </c>
      <c r="D1054" s="113">
        <f t="shared" si="67"/>
        <v>148237.82</v>
      </c>
      <c r="E1054" s="110">
        <f t="shared" si="68"/>
        <v>131456.18</v>
      </c>
      <c r="F1054" s="102" t="str">
        <f>IF( COUNTIF(C$2:C$1297,#REF!)&gt;1, "Duplicate", "")</f>
        <v/>
      </c>
      <c r="G1054" s="4"/>
    </row>
    <row r="1055" spans="1:9" x14ac:dyDescent="0.25">
      <c r="A1055" s="108" t="s">
        <v>1265</v>
      </c>
      <c r="B1055" s="109" t="s">
        <v>196</v>
      </c>
      <c r="C1055" s="112">
        <v>70223</v>
      </c>
      <c r="D1055" s="113">
        <f t="shared" si="67"/>
        <v>74436.38</v>
      </c>
      <c r="E1055" s="110">
        <f t="shared" si="68"/>
        <v>66009.62</v>
      </c>
      <c r="F1055" s="102" t="str">
        <f>IF( COUNTIF(C$2:C$1297,#REF!)&gt;1, "Duplicate", "")</f>
        <v/>
      </c>
      <c r="G1055" s="13" t="s">
        <v>1266</v>
      </c>
    </row>
    <row r="1056" spans="1:9" x14ac:dyDescent="0.25">
      <c r="A1056" s="108" t="s">
        <v>1267</v>
      </c>
      <c r="B1056" s="109" t="s">
        <v>196</v>
      </c>
      <c r="C1056" s="112">
        <v>79954</v>
      </c>
      <c r="D1056" s="113">
        <f t="shared" si="67"/>
        <v>84751.24</v>
      </c>
      <c r="E1056" s="110">
        <f t="shared" si="68"/>
        <v>75156.759999999995</v>
      </c>
      <c r="F1056" s="102" t="str">
        <f>IF( COUNTIF(C$2:C$1297,#REF!)&gt;1, "Duplicate", "")</f>
        <v/>
      </c>
    </row>
    <row r="1057" spans="1:12" x14ac:dyDescent="0.25">
      <c r="A1057" s="108" t="s">
        <v>1268</v>
      </c>
      <c r="B1057" s="109" t="s">
        <v>196</v>
      </c>
      <c r="C1057" s="112">
        <v>89033</v>
      </c>
      <c r="D1057" s="113">
        <f t="shared" si="67"/>
        <v>94374.98000000001</v>
      </c>
      <c r="E1057" s="110">
        <f t="shared" si="68"/>
        <v>83691.01999999999</v>
      </c>
      <c r="F1057" s="102" t="str">
        <f>IF( COUNTIF(C$2:C$1297,#REF!)&gt;1, "Duplicate", "")</f>
        <v/>
      </c>
    </row>
    <row r="1058" spans="1:12" x14ac:dyDescent="0.25">
      <c r="A1058" s="108" t="s">
        <v>1269</v>
      </c>
      <c r="B1058" s="109" t="s">
        <v>196</v>
      </c>
      <c r="C1058" s="112">
        <v>105689</v>
      </c>
      <c r="D1058" s="113">
        <f t="shared" si="67"/>
        <v>112030.34000000001</v>
      </c>
      <c r="E1058" s="110">
        <f t="shared" si="68"/>
        <v>99347.659999999989</v>
      </c>
      <c r="F1058" s="102" t="str">
        <f>IF( COUNTIF(C$2:C$1297,#REF!)&gt;1, "Duplicate", "")</f>
        <v/>
      </c>
    </row>
    <row r="1059" spans="1:12" x14ac:dyDescent="0.25">
      <c r="A1059" s="108" t="s">
        <v>1270</v>
      </c>
      <c r="B1059" s="109" t="s">
        <v>196</v>
      </c>
      <c r="C1059" s="112">
        <v>122295</v>
      </c>
      <c r="D1059" s="113">
        <f t="shared" si="67"/>
        <v>129632.70000000001</v>
      </c>
      <c r="E1059" s="110">
        <f t="shared" si="68"/>
        <v>114957.29999999999</v>
      </c>
      <c r="F1059" s="102" t="str">
        <f>IF( COUNTIF(C$2:C$1297,#REF!)&gt;1, "Duplicate", "")</f>
        <v/>
      </c>
    </row>
    <row r="1060" spans="1:12" x14ac:dyDescent="0.25">
      <c r="A1060" s="108" t="s">
        <v>1271</v>
      </c>
      <c r="B1060" s="109" t="s">
        <v>196</v>
      </c>
      <c r="C1060" s="112">
        <v>133203</v>
      </c>
      <c r="D1060" s="113">
        <f t="shared" si="67"/>
        <v>141195.18</v>
      </c>
      <c r="E1060" s="110">
        <f t="shared" si="68"/>
        <v>125210.81999999999</v>
      </c>
      <c r="F1060" s="102" t="str">
        <f>IF( COUNTIF(C$2:C$1297,#REF!)&gt;1, "Duplicate", "")</f>
        <v/>
      </c>
      <c r="G1060" s="158"/>
      <c r="H1060" s="158"/>
      <c r="I1060" s="158"/>
      <c r="J1060" s="158"/>
      <c r="K1060" s="158"/>
      <c r="L1060" s="158"/>
    </row>
    <row r="1061" spans="1:12" x14ac:dyDescent="0.25">
      <c r="A1061" s="108" t="s">
        <v>1272</v>
      </c>
      <c r="B1061" s="115" t="s">
        <v>123</v>
      </c>
      <c r="C1061" s="116">
        <v>121342</v>
      </c>
      <c r="D1061" s="113">
        <f t="shared" si="67"/>
        <v>128622.52</v>
      </c>
      <c r="E1061" s="110">
        <f t="shared" si="68"/>
        <v>114061.48</v>
      </c>
      <c r="F1061" s="102" t="str">
        <f t="shared" ref="F1061:F1070" si="69">IF(COUNTIF(C$2:C$1297, C1061)&gt;1, "Duplicate", "")</f>
        <v/>
      </c>
      <c r="G1061" s="13" t="s">
        <v>1273</v>
      </c>
    </row>
    <row r="1062" spans="1:12" x14ac:dyDescent="0.25">
      <c r="A1062" s="120" t="s">
        <v>1274</v>
      </c>
      <c r="B1062" s="115" t="s">
        <v>123</v>
      </c>
      <c r="C1062" s="116">
        <v>135555</v>
      </c>
      <c r="D1062" s="113">
        <f t="shared" si="67"/>
        <v>143688.30000000002</v>
      </c>
      <c r="E1062" s="110">
        <f t="shared" si="68"/>
        <v>127421.7</v>
      </c>
      <c r="F1062" s="102" t="str">
        <f t="shared" si="69"/>
        <v/>
      </c>
    </row>
    <row r="1063" spans="1:12" x14ac:dyDescent="0.25">
      <c r="A1063" s="120" t="s">
        <v>1275</v>
      </c>
      <c r="B1063" s="115" t="s">
        <v>123</v>
      </c>
      <c r="C1063" s="116">
        <v>148657</v>
      </c>
      <c r="D1063" s="113">
        <f t="shared" si="67"/>
        <v>157576.42000000001</v>
      </c>
      <c r="E1063" s="110">
        <f t="shared" si="68"/>
        <v>139737.57999999999</v>
      </c>
      <c r="F1063" s="102" t="str">
        <f t="shared" si="69"/>
        <v/>
      </c>
    </row>
    <row r="1064" spans="1:12" x14ac:dyDescent="0.25">
      <c r="A1064" s="108" t="s">
        <v>1276</v>
      </c>
      <c r="B1064" s="109" t="s">
        <v>254</v>
      </c>
      <c r="C1064" s="110">
        <v>68147</v>
      </c>
      <c r="D1064" s="113">
        <f t="shared" si="67"/>
        <v>72235.820000000007</v>
      </c>
      <c r="E1064" s="110">
        <f t="shared" si="68"/>
        <v>64058.179999999993</v>
      </c>
      <c r="F1064" s="102" t="str">
        <f t="shared" si="69"/>
        <v/>
      </c>
      <c r="G1064" s="13" t="s">
        <v>1277</v>
      </c>
    </row>
    <row r="1065" spans="1:12" x14ac:dyDescent="0.25">
      <c r="A1065" s="108" t="s">
        <v>1278</v>
      </c>
      <c r="B1065" s="109" t="s">
        <v>254</v>
      </c>
      <c r="C1065" s="110">
        <v>72773</v>
      </c>
      <c r="D1065" s="113">
        <f t="shared" si="67"/>
        <v>77139.38</v>
      </c>
      <c r="E1065" s="110">
        <f t="shared" si="68"/>
        <v>68406.62</v>
      </c>
      <c r="F1065" s="102" t="str">
        <f t="shared" si="69"/>
        <v/>
      </c>
    </row>
    <row r="1066" spans="1:12" x14ac:dyDescent="0.25">
      <c r="A1066" s="108" t="s">
        <v>1279</v>
      </c>
      <c r="B1066" s="109" t="s">
        <v>254</v>
      </c>
      <c r="C1066" s="110">
        <v>78259</v>
      </c>
      <c r="D1066" s="113">
        <f t="shared" si="67"/>
        <v>82954.540000000008</v>
      </c>
      <c r="E1066" s="110">
        <f t="shared" si="68"/>
        <v>73563.459999999992</v>
      </c>
      <c r="F1066" s="102" t="str">
        <f t="shared" si="69"/>
        <v/>
      </c>
    </row>
    <row r="1067" spans="1:12" x14ac:dyDescent="0.25">
      <c r="A1067" s="108" t="s">
        <v>1280</v>
      </c>
      <c r="B1067" s="109" t="s">
        <v>254</v>
      </c>
      <c r="C1067" s="110">
        <v>85740</v>
      </c>
      <c r="D1067" s="113">
        <f t="shared" si="67"/>
        <v>90884.400000000009</v>
      </c>
      <c r="E1067" s="110">
        <f t="shared" si="68"/>
        <v>80595.599999999991</v>
      </c>
      <c r="F1067" s="102" t="str">
        <f t="shared" si="69"/>
        <v/>
      </c>
    </row>
    <row r="1068" spans="1:12" x14ac:dyDescent="0.25">
      <c r="A1068" s="108" t="s">
        <v>1281</v>
      </c>
      <c r="B1068" s="109" t="s">
        <v>254</v>
      </c>
      <c r="C1068" s="110">
        <v>94237</v>
      </c>
      <c r="D1068" s="113">
        <f t="shared" si="67"/>
        <v>99891.22</v>
      </c>
      <c r="E1068" s="110">
        <f t="shared" si="68"/>
        <v>88582.78</v>
      </c>
      <c r="F1068" s="102" t="str">
        <f t="shared" si="69"/>
        <v/>
      </c>
    </row>
    <row r="1069" spans="1:12" x14ac:dyDescent="0.25">
      <c r="A1069" s="108" t="s">
        <v>1282</v>
      </c>
      <c r="B1069" s="109" t="s">
        <v>254</v>
      </c>
      <c r="C1069" s="110">
        <v>103159</v>
      </c>
      <c r="D1069" s="113">
        <f t="shared" si="67"/>
        <v>109348.54000000001</v>
      </c>
      <c r="E1069" s="110">
        <f t="shared" si="68"/>
        <v>96969.459999999992</v>
      </c>
      <c r="F1069" s="102" t="str">
        <f t="shared" si="69"/>
        <v/>
      </c>
    </row>
    <row r="1070" spans="1:12" x14ac:dyDescent="0.25">
      <c r="A1070" s="108" t="s">
        <v>1283</v>
      </c>
      <c r="B1070" s="109" t="s">
        <v>254</v>
      </c>
      <c r="C1070" s="110">
        <v>112019</v>
      </c>
      <c r="D1070" s="113">
        <f t="shared" si="67"/>
        <v>118740.14</v>
      </c>
      <c r="E1070" s="110">
        <f t="shared" si="68"/>
        <v>105297.86</v>
      </c>
      <c r="F1070" s="102" t="str">
        <f t="shared" si="69"/>
        <v/>
      </c>
    </row>
    <row r="1071" spans="1:12" x14ac:dyDescent="0.25">
      <c r="A1071" s="108" t="s">
        <v>1284</v>
      </c>
      <c r="B1071" s="109" t="s">
        <v>166</v>
      </c>
      <c r="C1071" s="112">
        <v>69106</v>
      </c>
      <c r="D1071" s="113">
        <f t="shared" si="67"/>
        <v>73252.36</v>
      </c>
      <c r="E1071" s="110">
        <f t="shared" si="68"/>
        <v>64959.64</v>
      </c>
      <c r="F1071" s="102" t="str">
        <f>IF( COUNTIF(C$2:C$1297,#REF!)&gt;1, "Duplicate", "")</f>
        <v/>
      </c>
      <c r="G1071" s="13" t="s">
        <v>1285</v>
      </c>
    </row>
    <row r="1072" spans="1:12" x14ac:dyDescent="0.25">
      <c r="A1072" s="108" t="s">
        <v>1286</v>
      </c>
      <c r="B1072" s="109" t="s">
        <v>166</v>
      </c>
      <c r="C1072" s="112">
        <v>74180</v>
      </c>
      <c r="D1072" s="113">
        <f t="shared" si="67"/>
        <v>78630.8</v>
      </c>
      <c r="E1072" s="110">
        <f t="shared" si="68"/>
        <v>69729.2</v>
      </c>
      <c r="F1072" s="102" t="str">
        <f>IF( COUNTIF(C$2:C$1297,#REF!)&gt;1, "Duplicate", "")</f>
        <v/>
      </c>
    </row>
    <row r="1073" spans="1:7" x14ac:dyDescent="0.25">
      <c r="A1073" s="108" t="s">
        <v>1287</v>
      </c>
      <c r="B1073" s="109" t="s">
        <v>166</v>
      </c>
      <c r="C1073" s="112">
        <v>79511</v>
      </c>
      <c r="D1073" s="113">
        <f t="shared" si="67"/>
        <v>84281.66</v>
      </c>
      <c r="E1073" s="110">
        <f t="shared" si="68"/>
        <v>74740.34</v>
      </c>
      <c r="F1073" s="102" t="str">
        <f>IF( COUNTIF(C$2:C$1297,#REF!)&gt;1, "Duplicate", "")</f>
        <v/>
      </c>
    </row>
    <row r="1074" spans="1:7" x14ac:dyDescent="0.25">
      <c r="A1074" s="108" t="s">
        <v>1288</v>
      </c>
      <c r="B1074" s="109" t="s">
        <v>166</v>
      </c>
      <c r="C1074" s="112">
        <v>87108</v>
      </c>
      <c r="D1074" s="113">
        <f t="shared" si="67"/>
        <v>92334.48000000001</v>
      </c>
      <c r="E1074" s="110">
        <f t="shared" si="68"/>
        <v>81881.51999999999</v>
      </c>
      <c r="F1074" s="102" t="str">
        <f>IF( COUNTIF(C$2:C$1297,#REF!)&gt;1, "Duplicate", "")</f>
        <v/>
      </c>
    </row>
    <row r="1075" spans="1:7" x14ac:dyDescent="0.25">
      <c r="A1075" s="108" t="s">
        <v>1289</v>
      </c>
      <c r="B1075" s="109" t="s">
        <v>166</v>
      </c>
      <c r="C1075" s="112">
        <v>104044</v>
      </c>
      <c r="D1075" s="113">
        <f t="shared" si="67"/>
        <v>110286.64</v>
      </c>
      <c r="E1075" s="110">
        <f t="shared" si="68"/>
        <v>97801.36</v>
      </c>
      <c r="F1075" s="102" t="str">
        <f>IF( COUNTIF(C$2:C$1297,#REF!)&gt;1, "Duplicate", "")</f>
        <v/>
      </c>
    </row>
    <row r="1076" spans="1:7" x14ac:dyDescent="0.25">
      <c r="A1076" s="108" t="s">
        <v>1290</v>
      </c>
      <c r="B1076" s="109" t="s">
        <v>166</v>
      </c>
      <c r="C1076" s="112">
        <v>129017</v>
      </c>
      <c r="D1076" s="113">
        <f t="shared" si="67"/>
        <v>136758.02000000002</v>
      </c>
      <c r="E1076" s="110">
        <f t="shared" si="68"/>
        <v>121275.98</v>
      </c>
      <c r="F1076" s="102" t="str">
        <f>IF( COUNTIF(C$2:C$1297,#REF!)&gt;1, "Duplicate", "")</f>
        <v/>
      </c>
    </row>
    <row r="1077" spans="1:7" x14ac:dyDescent="0.25">
      <c r="A1077" s="108" t="s">
        <v>1291</v>
      </c>
      <c r="B1077" s="109" t="s">
        <v>166</v>
      </c>
      <c r="C1077" s="112">
        <v>137135</v>
      </c>
      <c r="D1077" s="113">
        <f t="shared" si="67"/>
        <v>145363.1</v>
      </c>
      <c r="E1077" s="110">
        <f t="shared" si="68"/>
        <v>128906.9</v>
      </c>
      <c r="F1077" s="102" t="str">
        <f>IF( COUNTIF(C$2:C$1297,#REF!)&gt;1, "Duplicate", "")</f>
        <v/>
      </c>
    </row>
    <row r="1078" spans="1:7" x14ac:dyDescent="0.25">
      <c r="A1078" s="108" t="s">
        <v>1292</v>
      </c>
      <c r="B1078" s="109" t="s">
        <v>166</v>
      </c>
      <c r="C1078" s="112">
        <v>104217</v>
      </c>
      <c r="D1078" s="113">
        <f t="shared" si="67"/>
        <v>110470.02</v>
      </c>
      <c r="E1078" s="110">
        <f t="shared" si="68"/>
        <v>97963.98</v>
      </c>
      <c r="F1078" s="102" t="str">
        <f>IF( COUNTIF(C$2:C$1297,#REF!)&gt;1, "Duplicate", "")</f>
        <v/>
      </c>
      <c r="G1078" s="13" t="s">
        <v>1293</v>
      </c>
    </row>
    <row r="1079" spans="1:7" x14ac:dyDescent="0.25">
      <c r="A1079" s="108" t="s">
        <v>1294</v>
      </c>
      <c r="B1079" s="109" t="s">
        <v>166</v>
      </c>
      <c r="C1079" s="112">
        <v>129233</v>
      </c>
      <c r="D1079" s="113">
        <f t="shared" si="67"/>
        <v>136986.98000000001</v>
      </c>
      <c r="E1079" s="110">
        <f t="shared" si="68"/>
        <v>121479.01999999999</v>
      </c>
      <c r="F1079" s="102" t="str">
        <f>IF( COUNTIF(C$2:C$1297,#REF!)&gt;1, "Duplicate", "")</f>
        <v/>
      </c>
      <c r="G1079" s="13"/>
    </row>
    <row r="1080" spans="1:7" x14ac:dyDescent="0.25">
      <c r="A1080" s="108" t="s">
        <v>1295</v>
      </c>
      <c r="B1080" s="109" t="s">
        <v>166</v>
      </c>
      <c r="C1080" s="112">
        <v>137365</v>
      </c>
      <c r="D1080" s="113">
        <f t="shared" si="67"/>
        <v>145606.9</v>
      </c>
      <c r="E1080" s="110">
        <f t="shared" si="68"/>
        <v>129123.09999999999</v>
      </c>
      <c r="F1080" s="102" t="str">
        <f>IF( COUNTIF(C$2:C$1297,#REF!)&gt;1, "Duplicate", "")</f>
        <v/>
      </c>
    </row>
    <row r="1081" spans="1:7" x14ac:dyDescent="0.25">
      <c r="A1081" s="108" t="s">
        <v>1296</v>
      </c>
      <c r="B1081" s="109" t="s">
        <v>1297</v>
      </c>
      <c r="C1081" s="112">
        <v>161893</v>
      </c>
      <c r="D1081" s="113">
        <f t="shared" si="67"/>
        <v>171606.58000000002</v>
      </c>
      <c r="E1081" s="110">
        <f t="shared" si="68"/>
        <v>152179.41999999998</v>
      </c>
      <c r="F1081" s="102" t="str">
        <f>IF( COUNTIF(C$2:C$1297,#REF!)&gt;1, "Duplicate", "")</f>
        <v/>
      </c>
    </row>
    <row r="1082" spans="1:7" x14ac:dyDescent="0.25">
      <c r="A1082" s="108" t="s">
        <v>1298</v>
      </c>
      <c r="B1082" s="109" t="s">
        <v>1299</v>
      </c>
      <c r="C1082" s="110">
        <v>79952</v>
      </c>
      <c r="D1082" s="113">
        <f t="shared" si="67"/>
        <v>84749.12000000001</v>
      </c>
      <c r="E1082" s="110">
        <f t="shared" si="68"/>
        <v>75154.87999999999</v>
      </c>
      <c r="F1082" s="102" t="str">
        <f t="shared" ref="F1082:F1113" si="70">IF(COUNTIF(C$2:C$1297, C1082)&gt;1, "Duplicate", "")</f>
        <v>Duplicate</v>
      </c>
      <c r="G1082" s="13" t="s">
        <v>1300</v>
      </c>
    </row>
    <row r="1083" spans="1:7" x14ac:dyDescent="0.25">
      <c r="A1083" s="108" t="s">
        <v>1301</v>
      </c>
      <c r="B1083" s="109" t="s">
        <v>1299</v>
      </c>
      <c r="C1083" s="110">
        <v>87946</v>
      </c>
      <c r="D1083" s="113">
        <f t="shared" si="67"/>
        <v>93222.760000000009</v>
      </c>
      <c r="E1083" s="110">
        <f t="shared" si="68"/>
        <v>82669.239999999991</v>
      </c>
      <c r="F1083" s="102" t="str">
        <f t="shared" si="70"/>
        <v>Duplicate</v>
      </c>
    </row>
    <row r="1084" spans="1:7" x14ac:dyDescent="0.25">
      <c r="A1084" s="108" t="s">
        <v>1302</v>
      </c>
      <c r="B1084" s="109" t="s">
        <v>1299</v>
      </c>
      <c r="C1084" s="110">
        <v>95864</v>
      </c>
      <c r="D1084" s="113">
        <f t="shared" si="67"/>
        <v>101615.84000000001</v>
      </c>
      <c r="E1084" s="110">
        <f t="shared" si="68"/>
        <v>90112.159999999989</v>
      </c>
      <c r="F1084" s="102" t="str">
        <f t="shared" si="70"/>
        <v>Duplicate</v>
      </c>
    </row>
    <row r="1085" spans="1:7" x14ac:dyDescent="0.25">
      <c r="A1085" s="108" t="s">
        <v>1303</v>
      </c>
      <c r="B1085" s="109" t="s">
        <v>1299</v>
      </c>
      <c r="C1085" s="110">
        <v>79953</v>
      </c>
      <c r="D1085" s="113">
        <f t="shared" si="67"/>
        <v>84750.180000000008</v>
      </c>
      <c r="E1085" s="110">
        <f t="shared" si="68"/>
        <v>75155.819999999992</v>
      </c>
      <c r="F1085" s="102" t="str">
        <f t="shared" si="70"/>
        <v>Duplicate</v>
      </c>
      <c r="G1085" s="13" t="s">
        <v>1304</v>
      </c>
    </row>
    <row r="1086" spans="1:7" x14ac:dyDescent="0.25">
      <c r="A1086" s="108" t="s">
        <v>1305</v>
      </c>
      <c r="B1086" s="109" t="s">
        <v>1299</v>
      </c>
      <c r="C1086" s="110">
        <v>87946</v>
      </c>
      <c r="D1086" s="113">
        <f t="shared" si="67"/>
        <v>93222.760000000009</v>
      </c>
      <c r="E1086" s="110">
        <f t="shared" si="68"/>
        <v>82669.239999999991</v>
      </c>
      <c r="F1086" s="102" t="str">
        <f t="shared" si="70"/>
        <v>Duplicate</v>
      </c>
    </row>
    <row r="1087" spans="1:7" x14ac:dyDescent="0.25">
      <c r="A1087" s="108" t="s">
        <v>1306</v>
      </c>
      <c r="B1087" s="109" t="s">
        <v>1299</v>
      </c>
      <c r="C1087" s="110">
        <v>95861</v>
      </c>
      <c r="D1087" s="113">
        <f t="shared" si="67"/>
        <v>101612.66</v>
      </c>
      <c r="E1087" s="110">
        <f t="shared" si="68"/>
        <v>90109.34</v>
      </c>
      <c r="F1087" s="102" t="str">
        <f t="shared" si="70"/>
        <v>Duplicate</v>
      </c>
    </row>
    <row r="1088" spans="1:7" x14ac:dyDescent="0.25">
      <c r="A1088" s="108" t="s">
        <v>1307</v>
      </c>
      <c r="B1088" s="109" t="s">
        <v>1299</v>
      </c>
      <c r="C1088" s="110">
        <v>104489</v>
      </c>
      <c r="D1088" s="113">
        <f t="shared" si="67"/>
        <v>110758.34000000001</v>
      </c>
      <c r="E1088" s="110">
        <f t="shared" si="68"/>
        <v>98219.659999999989</v>
      </c>
      <c r="F1088" s="102" t="str">
        <f t="shared" si="70"/>
        <v>Duplicate</v>
      </c>
    </row>
    <row r="1089" spans="1:7" x14ac:dyDescent="0.25">
      <c r="A1089" s="108" t="s">
        <v>1308</v>
      </c>
      <c r="B1089" s="109" t="s">
        <v>1299</v>
      </c>
      <c r="C1089" s="110">
        <v>79952</v>
      </c>
      <c r="D1089" s="113">
        <f t="shared" si="67"/>
        <v>84749.12000000001</v>
      </c>
      <c r="E1089" s="110">
        <f t="shared" si="68"/>
        <v>75154.87999999999</v>
      </c>
      <c r="F1089" s="102" t="str">
        <f t="shared" si="70"/>
        <v>Duplicate</v>
      </c>
    </row>
    <row r="1090" spans="1:7" x14ac:dyDescent="0.25">
      <c r="A1090" s="108" t="s">
        <v>1309</v>
      </c>
      <c r="B1090" s="109" t="s">
        <v>1299</v>
      </c>
      <c r="C1090" s="110">
        <v>87946</v>
      </c>
      <c r="D1090" s="113">
        <f t="shared" ref="D1090:D1153" si="71">SUM(C1090*1.06)</f>
        <v>93222.760000000009</v>
      </c>
      <c r="E1090" s="110">
        <f t="shared" ref="E1090:E1153" si="72">SUM(C1090*0.94)</f>
        <v>82669.239999999991</v>
      </c>
      <c r="F1090" s="102" t="str">
        <f t="shared" si="70"/>
        <v>Duplicate</v>
      </c>
    </row>
    <row r="1091" spans="1:7" x14ac:dyDescent="0.25">
      <c r="A1091" s="108" t="s">
        <v>1310</v>
      </c>
      <c r="B1091" s="109" t="s">
        <v>1299</v>
      </c>
      <c r="C1091" s="110">
        <v>95864</v>
      </c>
      <c r="D1091" s="113">
        <f t="shared" si="71"/>
        <v>101615.84000000001</v>
      </c>
      <c r="E1091" s="110">
        <f t="shared" si="72"/>
        <v>90112.159999999989</v>
      </c>
      <c r="F1091" s="102" t="str">
        <f t="shared" si="70"/>
        <v>Duplicate</v>
      </c>
    </row>
    <row r="1092" spans="1:7" x14ac:dyDescent="0.25">
      <c r="A1092" s="108" t="s">
        <v>1311</v>
      </c>
      <c r="B1092" s="109" t="s">
        <v>1299</v>
      </c>
      <c r="C1092" s="110">
        <v>79953</v>
      </c>
      <c r="D1092" s="113">
        <f t="shared" si="71"/>
        <v>84750.180000000008</v>
      </c>
      <c r="E1092" s="110">
        <f t="shared" si="72"/>
        <v>75155.819999999992</v>
      </c>
      <c r="F1092" s="102" t="str">
        <f t="shared" si="70"/>
        <v>Duplicate</v>
      </c>
    </row>
    <row r="1093" spans="1:7" x14ac:dyDescent="0.25">
      <c r="A1093" s="108" t="s">
        <v>1312</v>
      </c>
      <c r="B1093" s="109" t="s">
        <v>1299</v>
      </c>
      <c r="C1093" s="110">
        <v>87946</v>
      </c>
      <c r="D1093" s="113">
        <f t="shared" si="71"/>
        <v>93222.760000000009</v>
      </c>
      <c r="E1093" s="110">
        <f t="shared" si="72"/>
        <v>82669.239999999991</v>
      </c>
      <c r="F1093" s="102" t="str">
        <f t="shared" si="70"/>
        <v>Duplicate</v>
      </c>
    </row>
    <row r="1094" spans="1:7" x14ac:dyDescent="0.25">
      <c r="A1094" s="108" t="s">
        <v>1313</v>
      </c>
      <c r="B1094" s="109" t="s">
        <v>1299</v>
      </c>
      <c r="C1094" s="110">
        <v>95861</v>
      </c>
      <c r="D1094" s="113">
        <f t="shared" si="71"/>
        <v>101612.66</v>
      </c>
      <c r="E1094" s="110">
        <f t="shared" si="72"/>
        <v>90109.34</v>
      </c>
      <c r="F1094" s="102" t="str">
        <f t="shared" si="70"/>
        <v>Duplicate</v>
      </c>
    </row>
    <row r="1095" spans="1:7" x14ac:dyDescent="0.25">
      <c r="A1095" s="108" t="s">
        <v>1314</v>
      </c>
      <c r="B1095" s="109" t="s">
        <v>1299</v>
      </c>
      <c r="C1095" s="110">
        <v>104489</v>
      </c>
      <c r="D1095" s="113">
        <f t="shared" si="71"/>
        <v>110758.34000000001</v>
      </c>
      <c r="E1095" s="110">
        <f t="shared" si="72"/>
        <v>98219.659999999989</v>
      </c>
      <c r="F1095" s="102" t="str">
        <f t="shared" si="70"/>
        <v>Duplicate</v>
      </c>
    </row>
    <row r="1096" spans="1:7" x14ac:dyDescent="0.25">
      <c r="A1096" s="108" t="s">
        <v>1315</v>
      </c>
      <c r="B1096" s="115" t="s">
        <v>123</v>
      </c>
      <c r="C1096" s="110">
        <v>84704</v>
      </c>
      <c r="D1096" s="113">
        <f t="shared" si="71"/>
        <v>89786.240000000005</v>
      </c>
      <c r="E1096" s="110">
        <f t="shared" si="72"/>
        <v>79621.759999999995</v>
      </c>
      <c r="F1096" s="102" t="str">
        <f t="shared" si="70"/>
        <v/>
      </c>
      <c r="G1096" s="13" t="s">
        <v>1316</v>
      </c>
    </row>
    <row r="1097" spans="1:7" x14ac:dyDescent="0.25">
      <c r="A1097" s="108" t="s">
        <v>1317</v>
      </c>
      <c r="B1097" s="115" t="s">
        <v>123</v>
      </c>
      <c r="C1097" s="110">
        <v>104870</v>
      </c>
      <c r="D1097" s="113">
        <f t="shared" si="71"/>
        <v>111162.20000000001</v>
      </c>
      <c r="E1097" s="110">
        <f t="shared" si="72"/>
        <v>98577.799999999988</v>
      </c>
      <c r="F1097" s="102" t="str">
        <f t="shared" si="70"/>
        <v/>
      </c>
    </row>
    <row r="1098" spans="1:7" x14ac:dyDescent="0.25">
      <c r="A1098" s="108" t="s">
        <v>1318</v>
      </c>
      <c r="B1098" s="115" t="s">
        <v>123</v>
      </c>
      <c r="C1098" s="110">
        <v>123196</v>
      </c>
      <c r="D1098" s="113">
        <f t="shared" si="71"/>
        <v>130587.76000000001</v>
      </c>
      <c r="E1098" s="110">
        <f t="shared" si="72"/>
        <v>115804.23999999999</v>
      </c>
      <c r="F1098" s="102" t="str">
        <f t="shared" si="70"/>
        <v/>
      </c>
    </row>
    <row r="1099" spans="1:7" x14ac:dyDescent="0.25">
      <c r="A1099" s="114" t="s">
        <v>1319</v>
      </c>
      <c r="B1099" s="115" t="s">
        <v>123</v>
      </c>
      <c r="C1099" s="116">
        <v>138927</v>
      </c>
      <c r="D1099" s="113">
        <f t="shared" si="71"/>
        <v>147262.62</v>
      </c>
      <c r="E1099" s="110">
        <f t="shared" si="72"/>
        <v>130591.37999999999</v>
      </c>
      <c r="F1099" s="102" t="str">
        <f t="shared" si="70"/>
        <v/>
      </c>
    </row>
    <row r="1100" spans="1:7" x14ac:dyDescent="0.25">
      <c r="A1100" s="114" t="s">
        <v>1320</v>
      </c>
      <c r="B1100" s="115" t="s">
        <v>123</v>
      </c>
      <c r="C1100" s="116">
        <v>155409</v>
      </c>
      <c r="D1100" s="113">
        <f t="shared" si="71"/>
        <v>164733.54</v>
      </c>
      <c r="E1100" s="110">
        <f t="shared" si="72"/>
        <v>146084.46</v>
      </c>
      <c r="F1100" s="102" t="str">
        <f t="shared" si="70"/>
        <v/>
      </c>
    </row>
    <row r="1101" spans="1:7" x14ac:dyDescent="0.25">
      <c r="A1101" s="108" t="s">
        <v>1321</v>
      </c>
      <c r="B1101" s="109" t="s">
        <v>1322</v>
      </c>
      <c r="C1101" s="110">
        <v>79934</v>
      </c>
      <c r="D1101" s="113">
        <f t="shared" si="71"/>
        <v>84730.040000000008</v>
      </c>
      <c r="E1101" s="110">
        <f t="shared" si="72"/>
        <v>75137.959999999992</v>
      </c>
      <c r="F1101" s="102" t="str">
        <f t="shared" si="70"/>
        <v/>
      </c>
      <c r="G1101" s="13" t="s">
        <v>1323</v>
      </c>
    </row>
    <row r="1102" spans="1:7" x14ac:dyDescent="0.25">
      <c r="A1102" s="108" t="s">
        <v>1324</v>
      </c>
      <c r="B1102" s="109" t="s">
        <v>1322</v>
      </c>
      <c r="C1102" s="110">
        <v>90036</v>
      </c>
      <c r="D1102" s="113">
        <f t="shared" si="71"/>
        <v>95438.16</v>
      </c>
      <c r="E1102" s="110">
        <f t="shared" si="72"/>
        <v>84633.84</v>
      </c>
      <c r="F1102" s="102" t="str">
        <f t="shared" si="70"/>
        <v/>
      </c>
    </row>
    <row r="1103" spans="1:7" x14ac:dyDescent="0.25">
      <c r="A1103" s="108" t="s">
        <v>1325</v>
      </c>
      <c r="B1103" s="109" t="s">
        <v>1322</v>
      </c>
      <c r="C1103" s="110">
        <v>101125</v>
      </c>
      <c r="D1103" s="113">
        <f t="shared" si="71"/>
        <v>107192.5</v>
      </c>
      <c r="E1103" s="110">
        <f t="shared" si="72"/>
        <v>95057.5</v>
      </c>
      <c r="F1103" s="102" t="str">
        <f t="shared" si="70"/>
        <v/>
      </c>
    </row>
    <row r="1104" spans="1:7" x14ac:dyDescent="0.25">
      <c r="A1104" s="108" t="s">
        <v>1326</v>
      </c>
      <c r="B1104" s="109" t="s">
        <v>1327</v>
      </c>
      <c r="C1104" s="110">
        <v>113266</v>
      </c>
      <c r="D1104" s="113">
        <f t="shared" si="71"/>
        <v>120061.96</v>
      </c>
      <c r="E1104" s="110">
        <f t="shared" si="72"/>
        <v>106470.04</v>
      </c>
      <c r="F1104" s="102" t="str">
        <f t="shared" si="70"/>
        <v/>
      </c>
    </row>
    <row r="1105" spans="1:7" x14ac:dyDescent="0.25">
      <c r="A1105" s="108" t="s">
        <v>1328</v>
      </c>
      <c r="B1105" s="109" t="s">
        <v>1322</v>
      </c>
      <c r="C1105" s="110">
        <v>126930</v>
      </c>
      <c r="D1105" s="113">
        <f t="shared" si="71"/>
        <v>134545.80000000002</v>
      </c>
      <c r="E1105" s="110">
        <f t="shared" si="72"/>
        <v>119314.2</v>
      </c>
      <c r="F1105" s="102" t="str">
        <f t="shared" si="70"/>
        <v/>
      </c>
    </row>
    <row r="1106" spans="1:7" x14ac:dyDescent="0.25">
      <c r="A1106" s="108" t="s">
        <v>1329</v>
      </c>
      <c r="B1106" s="109" t="s">
        <v>1330</v>
      </c>
      <c r="C1106" s="110">
        <v>46248</v>
      </c>
      <c r="D1106" s="113">
        <f t="shared" si="71"/>
        <v>49022.880000000005</v>
      </c>
      <c r="E1106" s="110">
        <f t="shared" si="72"/>
        <v>43473.119999999995</v>
      </c>
      <c r="F1106" s="102" t="str">
        <f t="shared" si="70"/>
        <v/>
      </c>
      <c r="G1106" s="13" t="s">
        <v>1331</v>
      </c>
    </row>
    <row r="1107" spans="1:7" x14ac:dyDescent="0.25">
      <c r="A1107" s="108" t="s">
        <v>1332</v>
      </c>
      <c r="B1107" s="109" t="s">
        <v>1330</v>
      </c>
      <c r="C1107" s="110">
        <v>53047</v>
      </c>
      <c r="D1107" s="113">
        <f t="shared" si="71"/>
        <v>56229.82</v>
      </c>
      <c r="E1107" s="110">
        <f t="shared" si="72"/>
        <v>49864.18</v>
      </c>
      <c r="F1107" s="102" t="str">
        <f t="shared" si="70"/>
        <v/>
      </c>
    </row>
    <row r="1108" spans="1:7" x14ac:dyDescent="0.25">
      <c r="A1108" s="108" t="s">
        <v>1333</v>
      </c>
      <c r="B1108" s="109" t="s">
        <v>1330</v>
      </c>
      <c r="C1108" s="110">
        <v>57963</v>
      </c>
      <c r="D1108" s="113">
        <f t="shared" si="71"/>
        <v>61440.780000000006</v>
      </c>
      <c r="E1108" s="110">
        <f t="shared" si="72"/>
        <v>54485.219999999994</v>
      </c>
      <c r="F1108" s="102" t="str">
        <f t="shared" si="70"/>
        <v/>
      </c>
    </row>
    <row r="1109" spans="1:7" x14ac:dyDescent="0.25">
      <c r="A1109" s="108" t="s">
        <v>1334</v>
      </c>
      <c r="B1109" s="109" t="s">
        <v>1330</v>
      </c>
      <c r="C1109" s="110">
        <v>62712</v>
      </c>
      <c r="D1109" s="113">
        <f t="shared" si="71"/>
        <v>66474.720000000001</v>
      </c>
      <c r="E1109" s="110">
        <f t="shared" si="72"/>
        <v>58949.279999999999</v>
      </c>
      <c r="F1109" s="102" t="str">
        <f t="shared" si="70"/>
        <v/>
      </c>
    </row>
    <row r="1110" spans="1:7" x14ac:dyDescent="0.25">
      <c r="A1110" s="108" t="s">
        <v>1335</v>
      </c>
      <c r="B1110" s="109" t="s">
        <v>1330</v>
      </c>
      <c r="C1110" s="110">
        <v>67852</v>
      </c>
      <c r="D1110" s="113">
        <f t="shared" si="71"/>
        <v>71923.12000000001</v>
      </c>
      <c r="E1110" s="110">
        <f t="shared" si="72"/>
        <v>63780.88</v>
      </c>
      <c r="F1110" s="102" t="str">
        <f t="shared" si="70"/>
        <v/>
      </c>
    </row>
    <row r="1111" spans="1:7" x14ac:dyDescent="0.25">
      <c r="A1111" s="108" t="s">
        <v>1336</v>
      </c>
      <c r="B1111" s="109" t="s">
        <v>1330</v>
      </c>
      <c r="C1111" s="110">
        <v>73246</v>
      </c>
      <c r="D1111" s="113">
        <f t="shared" si="71"/>
        <v>77640.760000000009</v>
      </c>
      <c r="E1111" s="110">
        <f t="shared" si="72"/>
        <v>68851.239999999991</v>
      </c>
      <c r="F1111" s="102" t="str">
        <f t="shared" si="70"/>
        <v/>
      </c>
    </row>
    <row r="1112" spans="1:7" x14ac:dyDescent="0.25">
      <c r="A1112" s="108" t="s">
        <v>1337</v>
      </c>
      <c r="B1112" s="109" t="s">
        <v>1330</v>
      </c>
      <c r="C1112" s="110">
        <v>78067</v>
      </c>
      <c r="D1112" s="113">
        <f t="shared" si="71"/>
        <v>82751.02</v>
      </c>
      <c r="E1112" s="110">
        <f t="shared" si="72"/>
        <v>73382.98</v>
      </c>
      <c r="F1112" s="102" t="str">
        <f t="shared" si="70"/>
        <v/>
      </c>
    </row>
    <row r="1113" spans="1:7" x14ac:dyDescent="0.25">
      <c r="A1113" s="108" t="s">
        <v>1338</v>
      </c>
      <c r="B1113" s="109" t="s">
        <v>1339</v>
      </c>
      <c r="C1113" s="110">
        <v>39461</v>
      </c>
      <c r="D1113" s="113">
        <f t="shared" si="71"/>
        <v>41828.660000000003</v>
      </c>
      <c r="E1113" s="110">
        <f t="shared" si="72"/>
        <v>37093.339999999997</v>
      </c>
      <c r="F1113" s="102" t="str">
        <f t="shared" si="70"/>
        <v/>
      </c>
      <c r="G1113" s="13" t="s">
        <v>1340</v>
      </c>
    </row>
    <row r="1114" spans="1:7" x14ac:dyDescent="0.25">
      <c r="A1114" s="108" t="s">
        <v>1341</v>
      </c>
      <c r="B1114" s="109" t="s">
        <v>1339</v>
      </c>
      <c r="C1114" s="110">
        <v>72114</v>
      </c>
      <c r="D1114" s="113">
        <f t="shared" si="71"/>
        <v>76440.840000000011</v>
      </c>
      <c r="E1114" s="110">
        <f t="shared" si="72"/>
        <v>67787.159999999989</v>
      </c>
      <c r="F1114" s="102" t="str">
        <f t="shared" ref="F1114:F1145" si="73">IF(COUNTIF(C$2:C$1297, C1114)&gt;1, "Duplicate", "")</f>
        <v/>
      </c>
    </row>
    <row r="1115" spans="1:7" x14ac:dyDescent="0.25">
      <c r="A1115" s="108" t="s">
        <v>1342</v>
      </c>
      <c r="B1115" s="109" t="s">
        <v>1339</v>
      </c>
      <c r="C1115" s="110">
        <v>755520</v>
      </c>
      <c r="D1115" s="113">
        <f t="shared" si="71"/>
        <v>800851.20000000007</v>
      </c>
      <c r="E1115" s="110">
        <f t="shared" si="72"/>
        <v>710188.79999999993</v>
      </c>
      <c r="F1115" s="102" t="str">
        <f t="shared" si="73"/>
        <v/>
      </c>
    </row>
    <row r="1116" spans="1:7" x14ac:dyDescent="0.25">
      <c r="A1116" s="108" t="s">
        <v>1343</v>
      </c>
      <c r="B1116" s="109" t="s">
        <v>1339</v>
      </c>
      <c r="C1116" s="110">
        <v>88010</v>
      </c>
      <c r="D1116" s="113">
        <f t="shared" si="71"/>
        <v>93290.6</v>
      </c>
      <c r="E1116" s="110">
        <f t="shared" si="72"/>
        <v>82729.399999999994</v>
      </c>
      <c r="F1116" s="102" t="str">
        <f t="shared" si="73"/>
        <v/>
      </c>
    </row>
    <row r="1117" spans="1:7" x14ac:dyDescent="0.25">
      <c r="A1117" s="108" t="s">
        <v>1344</v>
      </c>
      <c r="B1117" s="109" t="s">
        <v>1339</v>
      </c>
      <c r="C1117" s="110">
        <v>95391</v>
      </c>
      <c r="D1117" s="113">
        <f t="shared" si="71"/>
        <v>101114.46</v>
      </c>
      <c r="E1117" s="110">
        <f t="shared" si="72"/>
        <v>89667.54</v>
      </c>
      <c r="F1117" s="102" t="str">
        <f t="shared" si="73"/>
        <v/>
      </c>
    </row>
    <row r="1118" spans="1:7" x14ac:dyDescent="0.25">
      <c r="A1118" s="108" t="s">
        <v>1345</v>
      </c>
      <c r="B1118" s="109" t="s">
        <v>1339</v>
      </c>
      <c r="C1118" s="110">
        <v>103515</v>
      </c>
      <c r="D1118" s="113">
        <f t="shared" si="71"/>
        <v>109725.90000000001</v>
      </c>
      <c r="E1118" s="110">
        <f t="shared" si="72"/>
        <v>97304.099999999991</v>
      </c>
      <c r="F1118" s="102" t="str">
        <f t="shared" si="73"/>
        <v/>
      </c>
    </row>
    <row r="1119" spans="1:7" x14ac:dyDescent="0.25">
      <c r="A1119" s="108" t="s">
        <v>1346</v>
      </c>
      <c r="B1119" s="109" t="s">
        <v>1339</v>
      </c>
      <c r="C1119" s="110">
        <v>115488</v>
      </c>
      <c r="D1119" s="113">
        <f t="shared" si="71"/>
        <v>122417.28000000001</v>
      </c>
      <c r="E1119" s="110">
        <f t="shared" si="72"/>
        <v>108558.71999999999</v>
      </c>
      <c r="F1119" s="102" t="str">
        <f t="shared" si="73"/>
        <v/>
      </c>
    </row>
    <row r="1120" spans="1:7" x14ac:dyDescent="0.25">
      <c r="A1120" s="108" t="s">
        <v>1347</v>
      </c>
      <c r="B1120" s="109" t="s">
        <v>872</v>
      </c>
      <c r="C1120" s="110">
        <v>65640</v>
      </c>
      <c r="D1120" s="113">
        <f t="shared" si="71"/>
        <v>69578.400000000009</v>
      </c>
      <c r="E1120" s="110">
        <f t="shared" si="72"/>
        <v>61701.599999999999</v>
      </c>
      <c r="F1120" s="102" t="str">
        <f t="shared" si="73"/>
        <v>Duplicate</v>
      </c>
      <c r="G1120" s="13" t="s">
        <v>1348</v>
      </c>
    </row>
    <row r="1121" spans="1:7" x14ac:dyDescent="0.25">
      <c r="A1121" s="108" t="s">
        <v>1349</v>
      </c>
      <c r="B1121" s="109" t="s">
        <v>872</v>
      </c>
      <c r="C1121" s="110">
        <v>67068</v>
      </c>
      <c r="D1121" s="113">
        <f t="shared" si="71"/>
        <v>71092.08</v>
      </c>
      <c r="E1121" s="110">
        <f t="shared" si="72"/>
        <v>63043.92</v>
      </c>
      <c r="F1121" s="102" t="str">
        <f t="shared" si="73"/>
        <v>Duplicate</v>
      </c>
    </row>
    <row r="1122" spans="1:7" x14ac:dyDescent="0.25">
      <c r="A1122" s="108" t="s">
        <v>1350</v>
      </c>
      <c r="B1122" s="109" t="s">
        <v>872</v>
      </c>
      <c r="C1122" s="110">
        <v>69240</v>
      </c>
      <c r="D1122" s="113">
        <f t="shared" si="71"/>
        <v>73394.400000000009</v>
      </c>
      <c r="E1122" s="110">
        <f t="shared" si="72"/>
        <v>65085.599999999999</v>
      </c>
      <c r="F1122" s="102" t="str">
        <f t="shared" si="73"/>
        <v>Duplicate</v>
      </c>
    </row>
    <row r="1123" spans="1:7" x14ac:dyDescent="0.25">
      <c r="A1123" s="108" t="s">
        <v>1351</v>
      </c>
      <c r="B1123" s="109" t="s">
        <v>872</v>
      </c>
      <c r="C1123" s="110">
        <v>71496</v>
      </c>
      <c r="D1123" s="113">
        <f t="shared" si="71"/>
        <v>75785.760000000009</v>
      </c>
      <c r="E1123" s="110">
        <f t="shared" si="72"/>
        <v>67206.239999999991</v>
      </c>
      <c r="F1123" s="102" t="str">
        <f t="shared" si="73"/>
        <v>Duplicate</v>
      </c>
    </row>
    <row r="1124" spans="1:7" x14ac:dyDescent="0.25">
      <c r="A1124" s="108" t="s">
        <v>1352</v>
      </c>
      <c r="B1124" s="109" t="s">
        <v>872</v>
      </c>
      <c r="C1124" s="110">
        <v>73788</v>
      </c>
      <c r="D1124" s="113">
        <f t="shared" si="71"/>
        <v>78215.28</v>
      </c>
      <c r="E1124" s="110">
        <f t="shared" si="72"/>
        <v>69360.72</v>
      </c>
      <c r="F1124" s="102" t="str">
        <f t="shared" si="73"/>
        <v>Duplicate</v>
      </c>
    </row>
    <row r="1125" spans="1:7" x14ac:dyDescent="0.25">
      <c r="A1125" s="108" t="s">
        <v>1353</v>
      </c>
      <c r="B1125" s="109" t="s">
        <v>872</v>
      </c>
      <c r="C1125" s="110">
        <v>76236</v>
      </c>
      <c r="D1125" s="113">
        <f t="shared" si="71"/>
        <v>80810.16</v>
      </c>
      <c r="E1125" s="110">
        <f t="shared" si="72"/>
        <v>71661.84</v>
      </c>
      <c r="F1125" s="102" t="str">
        <f t="shared" si="73"/>
        <v>Duplicate</v>
      </c>
    </row>
    <row r="1126" spans="1:7" x14ac:dyDescent="0.25">
      <c r="A1126" s="108" t="s">
        <v>1354</v>
      </c>
      <c r="B1126" s="109" t="s">
        <v>872</v>
      </c>
      <c r="C1126" s="110">
        <v>78708</v>
      </c>
      <c r="D1126" s="113">
        <f t="shared" si="71"/>
        <v>83430.48000000001</v>
      </c>
      <c r="E1126" s="110">
        <f t="shared" si="72"/>
        <v>73985.51999999999</v>
      </c>
      <c r="F1126" s="102" t="str">
        <f t="shared" si="73"/>
        <v>Duplicate</v>
      </c>
    </row>
    <row r="1127" spans="1:7" x14ac:dyDescent="0.25">
      <c r="A1127" s="108" t="s">
        <v>1355</v>
      </c>
      <c r="B1127" s="109" t="s">
        <v>872</v>
      </c>
      <c r="C1127" s="110">
        <v>65640</v>
      </c>
      <c r="D1127" s="113">
        <f t="shared" si="71"/>
        <v>69578.400000000009</v>
      </c>
      <c r="E1127" s="110">
        <f t="shared" si="72"/>
        <v>61701.599999999999</v>
      </c>
      <c r="F1127" s="102" t="str">
        <f t="shared" si="73"/>
        <v>Duplicate</v>
      </c>
      <c r="G1127" s="13" t="s">
        <v>1356</v>
      </c>
    </row>
    <row r="1128" spans="1:7" x14ac:dyDescent="0.25">
      <c r="A1128" s="108" t="s">
        <v>1357</v>
      </c>
      <c r="B1128" s="109" t="s">
        <v>872</v>
      </c>
      <c r="C1128" s="110">
        <v>67068</v>
      </c>
      <c r="D1128" s="113">
        <f t="shared" si="71"/>
        <v>71092.08</v>
      </c>
      <c r="E1128" s="110">
        <f t="shared" si="72"/>
        <v>63043.92</v>
      </c>
      <c r="F1128" s="102" t="str">
        <f t="shared" si="73"/>
        <v>Duplicate</v>
      </c>
    </row>
    <row r="1129" spans="1:7" x14ac:dyDescent="0.25">
      <c r="A1129" s="108" t="s">
        <v>1358</v>
      </c>
      <c r="B1129" s="109" t="s">
        <v>872</v>
      </c>
      <c r="C1129" s="110">
        <v>69240</v>
      </c>
      <c r="D1129" s="113">
        <f t="shared" si="71"/>
        <v>73394.400000000009</v>
      </c>
      <c r="E1129" s="110">
        <f t="shared" si="72"/>
        <v>65085.599999999999</v>
      </c>
      <c r="F1129" s="102" t="str">
        <f t="shared" si="73"/>
        <v>Duplicate</v>
      </c>
    </row>
    <row r="1130" spans="1:7" x14ac:dyDescent="0.25">
      <c r="A1130" s="108" t="s">
        <v>1359</v>
      </c>
      <c r="B1130" s="109" t="s">
        <v>872</v>
      </c>
      <c r="C1130" s="110">
        <v>71496</v>
      </c>
      <c r="D1130" s="113">
        <f t="shared" si="71"/>
        <v>75785.760000000009</v>
      </c>
      <c r="E1130" s="110">
        <f t="shared" si="72"/>
        <v>67206.239999999991</v>
      </c>
      <c r="F1130" s="102" t="str">
        <f t="shared" si="73"/>
        <v>Duplicate</v>
      </c>
    </row>
    <row r="1131" spans="1:7" x14ac:dyDescent="0.25">
      <c r="A1131" s="108" t="s">
        <v>1360</v>
      </c>
      <c r="B1131" s="109" t="s">
        <v>872</v>
      </c>
      <c r="C1131" s="110">
        <v>73788</v>
      </c>
      <c r="D1131" s="113">
        <f t="shared" si="71"/>
        <v>78215.28</v>
      </c>
      <c r="E1131" s="110">
        <f t="shared" si="72"/>
        <v>69360.72</v>
      </c>
      <c r="F1131" s="102" t="str">
        <f t="shared" si="73"/>
        <v>Duplicate</v>
      </c>
    </row>
    <row r="1132" spans="1:7" x14ac:dyDescent="0.25">
      <c r="A1132" s="108" t="s">
        <v>1361</v>
      </c>
      <c r="B1132" s="109" t="s">
        <v>872</v>
      </c>
      <c r="C1132" s="110">
        <v>76236</v>
      </c>
      <c r="D1132" s="113">
        <f t="shared" si="71"/>
        <v>80810.16</v>
      </c>
      <c r="E1132" s="110">
        <f t="shared" si="72"/>
        <v>71661.84</v>
      </c>
      <c r="F1132" s="102" t="str">
        <f t="shared" si="73"/>
        <v>Duplicate</v>
      </c>
    </row>
    <row r="1133" spans="1:7" x14ac:dyDescent="0.25">
      <c r="A1133" s="108" t="s">
        <v>1362</v>
      </c>
      <c r="B1133" s="109" t="s">
        <v>872</v>
      </c>
      <c r="C1133" s="110">
        <v>78708</v>
      </c>
      <c r="D1133" s="113">
        <f t="shared" si="71"/>
        <v>83430.48000000001</v>
      </c>
      <c r="E1133" s="110">
        <f t="shared" si="72"/>
        <v>73985.51999999999</v>
      </c>
      <c r="F1133" s="102" t="str">
        <f t="shared" si="73"/>
        <v>Duplicate</v>
      </c>
    </row>
    <row r="1134" spans="1:7" x14ac:dyDescent="0.25">
      <c r="A1134" s="108" t="s">
        <v>1363</v>
      </c>
      <c r="B1134" s="109" t="s">
        <v>872</v>
      </c>
      <c r="C1134" s="110">
        <v>64308</v>
      </c>
      <c r="D1134" s="113">
        <f t="shared" si="71"/>
        <v>68166.48000000001</v>
      </c>
      <c r="E1134" s="110">
        <f t="shared" si="72"/>
        <v>60449.52</v>
      </c>
      <c r="F1134" s="102" t="str">
        <f t="shared" si="73"/>
        <v/>
      </c>
    </row>
    <row r="1135" spans="1:7" x14ac:dyDescent="0.25">
      <c r="A1135" s="108" t="s">
        <v>1364</v>
      </c>
      <c r="B1135" s="109" t="s">
        <v>872</v>
      </c>
      <c r="C1135" s="110">
        <v>66924</v>
      </c>
      <c r="D1135" s="113">
        <f t="shared" si="71"/>
        <v>70939.44</v>
      </c>
      <c r="E1135" s="110">
        <f t="shared" si="72"/>
        <v>62908.56</v>
      </c>
      <c r="F1135" s="102" t="str">
        <f t="shared" si="73"/>
        <v/>
      </c>
    </row>
    <row r="1136" spans="1:7" x14ac:dyDescent="0.25">
      <c r="A1136" s="108" t="s">
        <v>1365</v>
      </c>
      <c r="B1136" s="109" t="s">
        <v>872</v>
      </c>
      <c r="C1136" s="110">
        <v>69480</v>
      </c>
      <c r="D1136" s="113">
        <f t="shared" si="71"/>
        <v>73648.800000000003</v>
      </c>
      <c r="E1136" s="110">
        <f t="shared" si="72"/>
        <v>65311.199999999997</v>
      </c>
      <c r="F1136" s="102" t="str">
        <f t="shared" si="73"/>
        <v/>
      </c>
    </row>
    <row r="1137" spans="1:7" x14ac:dyDescent="0.25">
      <c r="A1137" s="108" t="s">
        <v>1366</v>
      </c>
      <c r="B1137" s="109" t="s">
        <v>872</v>
      </c>
      <c r="C1137" s="110">
        <v>75312</v>
      </c>
      <c r="D1137" s="113">
        <f t="shared" si="71"/>
        <v>79830.720000000001</v>
      </c>
      <c r="E1137" s="110">
        <f t="shared" si="72"/>
        <v>70793.279999999999</v>
      </c>
      <c r="F1137" s="102" t="str">
        <f t="shared" si="73"/>
        <v/>
      </c>
    </row>
    <row r="1138" spans="1:7" x14ac:dyDescent="0.25">
      <c r="A1138" s="108" t="s">
        <v>1367</v>
      </c>
      <c r="B1138" s="109" t="s">
        <v>872</v>
      </c>
      <c r="C1138" s="110">
        <v>82092</v>
      </c>
      <c r="D1138" s="113">
        <f t="shared" si="71"/>
        <v>87017.52</v>
      </c>
      <c r="E1138" s="110">
        <f t="shared" si="72"/>
        <v>77166.48</v>
      </c>
      <c r="F1138" s="102" t="str">
        <f t="shared" si="73"/>
        <v/>
      </c>
    </row>
    <row r="1139" spans="1:7" x14ac:dyDescent="0.25">
      <c r="A1139" s="108" t="s">
        <v>1368</v>
      </c>
      <c r="B1139" s="109" t="s">
        <v>872</v>
      </c>
      <c r="C1139" s="110">
        <v>85368</v>
      </c>
      <c r="D1139" s="113">
        <f t="shared" si="71"/>
        <v>90490.08</v>
      </c>
      <c r="E1139" s="110">
        <f t="shared" si="72"/>
        <v>80245.919999999998</v>
      </c>
      <c r="F1139" s="102" t="str">
        <f t="shared" si="73"/>
        <v/>
      </c>
    </row>
    <row r="1140" spans="1:7" x14ac:dyDescent="0.25">
      <c r="A1140" s="108" t="s">
        <v>1369</v>
      </c>
      <c r="B1140" s="109" t="s">
        <v>872</v>
      </c>
      <c r="C1140" s="110">
        <v>89784</v>
      </c>
      <c r="D1140" s="113">
        <f t="shared" si="71"/>
        <v>95171.040000000008</v>
      </c>
      <c r="E1140" s="110">
        <f t="shared" si="72"/>
        <v>84396.959999999992</v>
      </c>
      <c r="F1140" s="102" t="str">
        <f t="shared" si="73"/>
        <v/>
      </c>
    </row>
    <row r="1141" spans="1:7" x14ac:dyDescent="0.25">
      <c r="A1141" s="108" t="s">
        <v>1370</v>
      </c>
      <c r="B1141" s="109" t="s">
        <v>123</v>
      </c>
      <c r="C1141" s="110">
        <v>146309</v>
      </c>
      <c r="D1141" s="113">
        <f t="shared" si="71"/>
        <v>155087.54</v>
      </c>
      <c r="E1141" s="110">
        <f t="shared" si="72"/>
        <v>137530.46</v>
      </c>
      <c r="F1141" s="102" t="str">
        <f t="shared" si="73"/>
        <v/>
      </c>
      <c r="G1141" s="13" t="s">
        <v>1371</v>
      </c>
    </row>
    <row r="1142" spans="1:7" x14ac:dyDescent="0.25">
      <c r="A1142" s="108" t="s">
        <v>1372</v>
      </c>
      <c r="B1142" s="109" t="s">
        <v>123</v>
      </c>
      <c r="C1142" s="110">
        <v>163780</v>
      </c>
      <c r="D1142" s="113">
        <f t="shared" si="71"/>
        <v>173606.80000000002</v>
      </c>
      <c r="E1142" s="110">
        <f t="shared" si="72"/>
        <v>153953.19999999998</v>
      </c>
      <c r="F1142" s="102" t="str">
        <f t="shared" si="73"/>
        <v/>
      </c>
    </row>
    <row r="1143" spans="1:7" x14ac:dyDescent="0.25">
      <c r="A1143" s="108" t="s">
        <v>1373</v>
      </c>
      <c r="B1143" s="109" t="s">
        <v>123</v>
      </c>
      <c r="C1143" s="110">
        <v>92503</v>
      </c>
      <c r="D1143" s="113">
        <f t="shared" si="71"/>
        <v>98053.180000000008</v>
      </c>
      <c r="E1143" s="110">
        <f t="shared" si="72"/>
        <v>86952.819999999992</v>
      </c>
      <c r="F1143" s="102" t="str">
        <f t="shared" si="73"/>
        <v/>
      </c>
    </row>
    <row r="1144" spans="1:7" x14ac:dyDescent="0.25">
      <c r="A1144" s="108" t="s">
        <v>1374</v>
      </c>
      <c r="B1144" s="109" t="s">
        <v>123</v>
      </c>
      <c r="C1144" s="110">
        <v>130775</v>
      </c>
      <c r="D1144" s="113">
        <f t="shared" si="71"/>
        <v>138621.5</v>
      </c>
      <c r="E1144" s="110">
        <f t="shared" si="72"/>
        <v>122928.5</v>
      </c>
      <c r="F1144" s="102" t="str">
        <f t="shared" si="73"/>
        <v/>
      </c>
    </row>
    <row r="1145" spans="1:7" x14ac:dyDescent="0.25">
      <c r="A1145" s="108" t="s">
        <v>1375</v>
      </c>
      <c r="B1145" s="109" t="s">
        <v>123</v>
      </c>
      <c r="C1145" s="110">
        <v>145166</v>
      </c>
      <c r="D1145" s="113">
        <f t="shared" si="71"/>
        <v>153875.96000000002</v>
      </c>
      <c r="E1145" s="110">
        <f t="shared" si="72"/>
        <v>136456.03999999998</v>
      </c>
      <c r="F1145" s="102" t="str">
        <f t="shared" si="73"/>
        <v/>
      </c>
    </row>
    <row r="1146" spans="1:7" x14ac:dyDescent="0.25">
      <c r="A1146" s="108" t="s">
        <v>1376</v>
      </c>
      <c r="B1146" s="109" t="s">
        <v>123</v>
      </c>
      <c r="C1146" s="110">
        <v>161136</v>
      </c>
      <c r="D1146" s="113">
        <f t="shared" si="71"/>
        <v>170804.16</v>
      </c>
      <c r="E1146" s="110">
        <f t="shared" si="72"/>
        <v>151467.84</v>
      </c>
      <c r="F1146" s="102" t="str">
        <f t="shared" ref="F1146:F1177" si="74">IF(COUNTIF(C$2:C$1297, C1146)&gt;1, "Duplicate", "")</f>
        <v/>
      </c>
    </row>
    <row r="1147" spans="1:7" x14ac:dyDescent="0.25">
      <c r="A1147" s="108" t="s">
        <v>1377</v>
      </c>
      <c r="B1147" s="109" t="s">
        <v>123</v>
      </c>
      <c r="C1147" s="110">
        <v>176445</v>
      </c>
      <c r="D1147" s="113">
        <f t="shared" si="71"/>
        <v>187031.7</v>
      </c>
      <c r="E1147" s="110">
        <f t="shared" si="72"/>
        <v>165858.29999999999</v>
      </c>
      <c r="F1147" s="102" t="str">
        <f t="shared" si="74"/>
        <v/>
      </c>
    </row>
    <row r="1148" spans="1:7" x14ac:dyDescent="0.25">
      <c r="A1148" s="108" t="s">
        <v>1378</v>
      </c>
      <c r="B1148" s="109" t="s">
        <v>123</v>
      </c>
      <c r="C1148" s="110">
        <v>80584</v>
      </c>
      <c r="D1148" s="113">
        <f t="shared" si="71"/>
        <v>85419.040000000008</v>
      </c>
      <c r="E1148" s="110">
        <f t="shared" si="72"/>
        <v>75748.959999999992</v>
      </c>
      <c r="F1148" s="102" t="str">
        <f t="shared" si="74"/>
        <v/>
      </c>
      <c r="G1148" s="13" t="s">
        <v>1379</v>
      </c>
    </row>
    <row r="1149" spans="1:7" x14ac:dyDescent="0.25">
      <c r="A1149" s="108" t="s">
        <v>1380</v>
      </c>
      <c r="B1149" s="109" t="s">
        <v>123</v>
      </c>
      <c r="C1149" s="110">
        <v>91232</v>
      </c>
      <c r="D1149" s="113">
        <f t="shared" si="71"/>
        <v>96705.919999999998</v>
      </c>
      <c r="E1149" s="110">
        <f t="shared" si="72"/>
        <v>85758.080000000002</v>
      </c>
      <c r="F1149" s="102" t="str">
        <f t="shared" si="74"/>
        <v/>
      </c>
    </row>
    <row r="1150" spans="1:7" x14ac:dyDescent="0.25">
      <c r="A1150" s="108" t="s">
        <v>1381</v>
      </c>
      <c r="B1150" s="109" t="s">
        <v>123</v>
      </c>
      <c r="C1150" s="110">
        <v>107392</v>
      </c>
      <c r="D1150" s="113">
        <f t="shared" si="71"/>
        <v>113835.52</v>
      </c>
      <c r="E1150" s="110">
        <f t="shared" si="72"/>
        <v>100948.48</v>
      </c>
      <c r="F1150" s="102" t="str">
        <f t="shared" si="74"/>
        <v/>
      </c>
    </row>
    <row r="1151" spans="1:7" x14ac:dyDescent="0.25">
      <c r="A1151" s="108" t="s">
        <v>1382</v>
      </c>
      <c r="B1151" s="109" t="s">
        <v>123</v>
      </c>
      <c r="C1151" s="110">
        <v>124188</v>
      </c>
      <c r="D1151" s="113">
        <f t="shared" si="71"/>
        <v>131639.28</v>
      </c>
      <c r="E1151" s="110">
        <f t="shared" si="72"/>
        <v>116736.71999999999</v>
      </c>
      <c r="F1151" s="102" t="str">
        <f t="shared" si="74"/>
        <v/>
      </c>
    </row>
    <row r="1152" spans="1:7" x14ac:dyDescent="0.25">
      <c r="A1152" s="108" t="s">
        <v>1383</v>
      </c>
      <c r="B1152" s="109" t="s">
        <v>123</v>
      </c>
      <c r="C1152" s="110">
        <v>137191</v>
      </c>
      <c r="D1152" s="113">
        <f t="shared" si="71"/>
        <v>145422.46000000002</v>
      </c>
      <c r="E1152" s="110">
        <f t="shared" si="72"/>
        <v>128959.54</v>
      </c>
      <c r="F1152" s="102" t="str">
        <f t="shared" si="74"/>
        <v/>
      </c>
    </row>
    <row r="1153" spans="1:12" x14ac:dyDescent="0.25">
      <c r="A1153" s="108" t="s">
        <v>1384</v>
      </c>
      <c r="B1153" s="109" t="s">
        <v>123</v>
      </c>
      <c r="C1153" s="110">
        <v>150649</v>
      </c>
      <c r="D1153" s="113">
        <f t="shared" si="71"/>
        <v>159687.94</v>
      </c>
      <c r="E1153" s="110">
        <f t="shared" si="72"/>
        <v>141610.06</v>
      </c>
      <c r="F1153" s="102" t="str">
        <f t="shared" si="74"/>
        <v/>
      </c>
    </row>
    <row r="1154" spans="1:12" x14ac:dyDescent="0.25">
      <c r="A1154" s="108" t="s">
        <v>1385</v>
      </c>
      <c r="B1154" s="109" t="s">
        <v>123</v>
      </c>
      <c r="C1154" s="110">
        <v>145400</v>
      </c>
      <c r="D1154" s="113">
        <f t="shared" ref="D1154:D1217" si="75">SUM(C1154*1.06)</f>
        <v>154124</v>
      </c>
      <c r="E1154" s="110">
        <f t="shared" ref="E1154:E1217" si="76">SUM(C1154*0.94)</f>
        <v>136676</v>
      </c>
      <c r="F1154" s="102" t="str">
        <f t="shared" si="74"/>
        <v/>
      </c>
    </row>
    <row r="1155" spans="1:12" x14ac:dyDescent="0.25">
      <c r="A1155" s="108" t="s">
        <v>1386</v>
      </c>
      <c r="B1155" s="109" t="s">
        <v>123</v>
      </c>
      <c r="C1155" s="110">
        <v>74889</v>
      </c>
      <c r="D1155" s="113">
        <f t="shared" si="75"/>
        <v>79382.340000000011</v>
      </c>
      <c r="E1155" s="110">
        <f t="shared" si="76"/>
        <v>70395.659999999989</v>
      </c>
      <c r="F1155" s="102" t="str">
        <f t="shared" si="74"/>
        <v/>
      </c>
    </row>
    <row r="1156" spans="1:12" x14ac:dyDescent="0.25">
      <c r="A1156" s="108" t="s">
        <v>1387</v>
      </c>
      <c r="B1156" s="109" t="s">
        <v>123</v>
      </c>
      <c r="C1156" s="110">
        <v>89420</v>
      </c>
      <c r="D1156" s="113">
        <f t="shared" si="75"/>
        <v>94785.200000000012</v>
      </c>
      <c r="E1156" s="110">
        <f t="shared" si="76"/>
        <v>84054.799999999988</v>
      </c>
      <c r="F1156" s="102" t="str">
        <f t="shared" si="74"/>
        <v/>
      </c>
    </row>
    <row r="1157" spans="1:12" x14ac:dyDescent="0.25">
      <c r="A1157" s="108" t="s">
        <v>1388</v>
      </c>
      <c r="B1157" s="109" t="s">
        <v>123</v>
      </c>
      <c r="C1157" s="110">
        <v>105472</v>
      </c>
      <c r="D1157" s="113">
        <f t="shared" si="75"/>
        <v>111800.32000000001</v>
      </c>
      <c r="E1157" s="110">
        <f t="shared" si="76"/>
        <v>99143.679999999993</v>
      </c>
      <c r="F1157" s="102" t="str">
        <f t="shared" si="74"/>
        <v/>
      </c>
    </row>
    <row r="1158" spans="1:12" x14ac:dyDescent="0.25">
      <c r="A1158" s="108" t="s">
        <v>1389</v>
      </c>
      <c r="B1158" s="109" t="s">
        <v>123</v>
      </c>
      <c r="C1158" s="110">
        <v>116625</v>
      </c>
      <c r="D1158" s="113">
        <f t="shared" si="75"/>
        <v>123622.5</v>
      </c>
      <c r="E1158" s="110">
        <f t="shared" si="76"/>
        <v>109627.5</v>
      </c>
      <c r="F1158" s="102" t="str">
        <f t="shared" si="74"/>
        <v/>
      </c>
    </row>
    <row r="1159" spans="1:12" x14ac:dyDescent="0.25">
      <c r="A1159" s="108" t="s">
        <v>1390</v>
      </c>
      <c r="B1159" s="109" t="s">
        <v>123</v>
      </c>
      <c r="C1159" s="110">
        <v>127657</v>
      </c>
      <c r="D1159" s="113">
        <f t="shared" si="75"/>
        <v>135316.42000000001</v>
      </c>
      <c r="E1159" s="110">
        <f t="shared" si="76"/>
        <v>119997.57999999999</v>
      </c>
      <c r="F1159" s="102" t="str">
        <f t="shared" si="74"/>
        <v/>
      </c>
    </row>
    <row r="1160" spans="1:12" x14ac:dyDescent="0.25">
      <c r="A1160" s="108" t="s">
        <v>1391</v>
      </c>
      <c r="B1160" s="109" t="s">
        <v>123</v>
      </c>
      <c r="C1160" s="110">
        <v>133163</v>
      </c>
      <c r="D1160" s="113">
        <f t="shared" si="75"/>
        <v>141152.78</v>
      </c>
      <c r="E1160" s="110">
        <f t="shared" si="76"/>
        <v>125173.21999999999</v>
      </c>
      <c r="F1160" s="102" t="str">
        <f t="shared" si="74"/>
        <v/>
      </c>
    </row>
    <row r="1161" spans="1:12" x14ac:dyDescent="0.25">
      <c r="A1161" s="108" t="s">
        <v>1392</v>
      </c>
      <c r="B1161" s="109" t="s">
        <v>123</v>
      </c>
      <c r="C1161" s="110">
        <v>143842</v>
      </c>
      <c r="D1161" s="113">
        <f t="shared" si="75"/>
        <v>152472.52000000002</v>
      </c>
      <c r="E1161" s="110">
        <f t="shared" si="76"/>
        <v>135211.47999999998</v>
      </c>
      <c r="F1161" s="102" t="str">
        <f t="shared" si="74"/>
        <v/>
      </c>
    </row>
    <row r="1162" spans="1:12" x14ac:dyDescent="0.25">
      <c r="A1162" s="108" t="s">
        <v>1393</v>
      </c>
      <c r="B1162" s="109" t="s">
        <v>123</v>
      </c>
      <c r="C1162" s="110">
        <v>151751</v>
      </c>
      <c r="D1162" s="113">
        <f t="shared" si="75"/>
        <v>160856.06</v>
      </c>
      <c r="E1162" s="110">
        <f t="shared" si="76"/>
        <v>142645.94</v>
      </c>
      <c r="F1162" s="102" t="str">
        <f t="shared" si="74"/>
        <v/>
      </c>
    </row>
    <row r="1163" spans="1:12" x14ac:dyDescent="0.25">
      <c r="A1163" s="120" t="s">
        <v>1394</v>
      </c>
      <c r="B1163" s="109" t="s">
        <v>1395</v>
      </c>
      <c r="C1163" s="110">
        <f>J1163</f>
        <v>87196.531200000012</v>
      </c>
      <c r="D1163" s="113">
        <f t="shared" si="75"/>
        <v>92428.323072000014</v>
      </c>
      <c r="E1163" s="110">
        <f t="shared" si="76"/>
        <v>81964.739328000011</v>
      </c>
      <c r="F1163" s="102" t="str">
        <f t="shared" si="74"/>
        <v/>
      </c>
      <c r="G1163" s="13" t="s">
        <v>1577</v>
      </c>
      <c r="H1163" s="27">
        <v>41.78</v>
      </c>
      <c r="I1163" s="25" t="s">
        <v>888</v>
      </c>
      <c r="J1163" s="107">
        <f>H1163*40*52.176</f>
        <v>87196.531200000012</v>
      </c>
      <c r="K1163" s="2" t="s">
        <v>889</v>
      </c>
      <c r="L1163" s="13" t="s">
        <v>1665</v>
      </c>
    </row>
    <row r="1164" spans="1:12" x14ac:dyDescent="0.25">
      <c r="A1164" s="120" t="s">
        <v>1396</v>
      </c>
      <c r="B1164" s="109" t="s">
        <v>1395</v>
      </c>
      <c r="C1164" s="110">
        <f t="shared" ref="C1164:C1169" si="77">J1164</f>
        <v>93666.355200000005</v>
      </c>
      <c r="D1164" s="113">
        <f t="shared" si="75"/>
        <v>99286.336512000009</v>
      </c>
      <c r="E1164" s="110">
        <f t="shared" si="76"/>
        <v>88046.373888000002</v>
      </c>
      <c r="F1164" s="102" t="str">
        <f t="shared" si="74"/>
        <v/>
      </c>
      <c r="H1164" s="27">
        <v>44.88</v>
      </c>
      <c r="I1164" s="25" t="s">
        <v>888</v>
      </c>
      <c r="J1164" s="107">
        <f t="shared" ref="J1164:J1169" si="78">H1164*40*52.176</f>
        <v>93666.355200000005</v>
      </c>
      <c r="K1164" s="2" t="s">
        <v>889</v>
      </c>
    </row>
    <row r="1165" spans="1:12" x14ac:dyDescent="0.25">
      <c r="A1165" s="120" t="s">
        <v>1397</v>
      </c>
      <c r="B1165" s="109" t="s">
        <v>1395</v>
      </c>
      <c r="C1165" s="110">
        <f t="shared" si="77"/>
        <v>100741.42080000001</v>
      </c>
      <c r="D1165" s="113">
        <f t="shared" si="75"/>
        <v>106785.90604800002</v>
      </c>
      <c r="E1165" s="110">
        <f t="shared" si="76"/>
        <v>94696.935551999995</v>
      </c>
      <c r="F1165" s="102" t="str">
        <f t="shared" si="74"/>
        <v/>
      </c>
      <c r="H1165" s="27">
        <v>48.27</v>
      </c>
      <c r="I1165" s="25" t="s">
        <v>888</v>
      </c>
      <c r="J1165" s="107">
        <f t="shared" si="78"/>
        <v>100741.42080000001</v>
      </c>
      <c r="K1165" s="2" t="s">
        <v>889</v>
      </c>
    </row>
    <row r="1166" spans="1:12" x14ac:dyDescent="0.25">
      <c r="A1166" s="120" t="s">
        <v>1398</v>
      </c>
      <c r="B1166" s="109" t="s">
        <v>1395</v>
      </c>
      <c r="C1166" s="110">
        <f t="shared" si="77"/>
        <v>106981.6704</v>
      </c>
      <c r="D1166" s="113">
        <f t="shared" si="75"/>
        <v>113400.57062400001</v>
      </c>
      <c r="E1166" s="110">
        <f t="shared" si="76"/>
        <v>100562.77017599999</v>
      </c>
      <c r="F1166" s="102" t="str">
        <f t="shared" si="74"/>
        <v/>
      </c>
      <c r="H1166" s="27">
        <v>51.26</v>
      </c>
      <c r="I1166" s="25" t="s">
        <v>888</v>
      </c>
      <c r="J1166" s="107">
        <f t="shared" si="78"/>
        <v>106981.6704</v>
      </c>
      <c r="K1166" s="2" t="s">
        <v>889</v>
      </c>
    </row>
    <row r="1167" spans="1:12" x14ac:dyDescent="0.25">
      <c r="A1167" s="120" t="s">
        <v>1399</v>
      </c>
      <c r="B1167" s="109" t="s">
        <v>1395</v>
      </c>
      <c r="C1167" s="110">
        <f t="shared" si="77"/>
        <v>114557.6256</v>
      </c>
      <c r="D1167" s="113">
        <f t="shared" si="75"/>
        <v>121431.083136</v>
      </c>
      <c r="E1167" s="110">
        <f t="shared" si="76"/>
        <v>107684.168064</v>
      </c>
      <c r="F1167" s="102" t="str">
        <f t="shared" si="74"/>
        <v/>
      </c>
      <c r="H1167" s="27">
        <v>54.89</v>
      </c>
      <c r="I1167" s="25" t="s">
        <v>888</v>
      </c>
      <c r="J1167" s="107">
        <f t="shared" si="78"/>
        <v>114557.6256</v>
      </c>
      <c r="K1167" s="2" t="s">
        <v>889</v>
      </c>
    </row>
    <row r="1168" spans="1:12" x14ac:dyDescent="0.25">
      <c r="A1168" s="120" t="s">
        <v>1400</v>
      </c>
      <c r="B1168" s="109" t="s">
        <v>1395</v>
      </c>
      <c r="C1168" s="110">
        <f t="shared" si="77"/>
        <v>121883.136</v>
      </c>
      <c r="D1168" s="113">
        <f t="shared" si="75"/>
        <v>129196.12416000001</v>
      </c>
      <c r="E1168" s="110">
        <f t="shared" si="76"/>
        <v>114570.14783999999</v>
      </c>
      <c r="F1168" s="102" t="str">
        <f t="shared" si="74"/>
        <v/>
      </c>
      <c r="H1168" s="27">
        <v>58.4</v>
      </c>
      <c r="I1168" s="25" t="s">
        <v>888</v>
      </c>
      <c r="J1168" s="107">
        <f t="shared" si="78"/>
        <v>121883.136</v>
      </c>
      <c r="K1168" s="2" t="s">
        <v>889</v>
      </c>
    </row>
    <row r="1169" spans="1:11" x14ac:dyDescent="0.25">
      <c r="A1169" s="120" t="s">
        <v>1401</v>
      </c>
      <c r="B1169" s="109" t="s">
        <v>1395</v>
      </c>
      <c r="C1169" s="110">
        <f t="shared" si="77"/>
        <v>129125.16479999998</v>
      </c>
      <c r="D1169" s="113">
        <f t="shared" si="75"/>
        <v>136872.674688</v>
      </c>
      <c r="E1169" s="110">
        <f t="shared" si="76"/>
        <v>121377.65491199998</v>
      </c>
      <c r="F1169" s="102" t="str">
        <f t="shared" si="74"/>
        <v/>
      </c>
      <c r="H1169" s="27">
        <v>61.87</v>
      </c>
      <c r="I1169" s="25" t="s">
        <v>888</v>
      </c>
      <c r="J1169" s="107">
        <f t="shared" si="78"/>
        <v>129125.16479999998</v>
      </c>
      <c r="K1169" s="2" t="s">
        <v>889</v>
      </c>
    </row>
    <row r="1170" spans="1:11" x14ac:dyDescent="0.25">
      <c r="A1170" s="120" t="s">
        <v>1402</v>
      </c>
      <c r="B1170" s="109" t="s">
        <v>1395</v>
      </c>
      <c r="C1170" s="110">
        <v>144715</v>
      </c>
      <c r="D1170" s="113">
        <f t="shared" si="75"/>
        <v>153397.9</v>
      </c>
      <c r="E1170" s="110">
        <f t="shared" si="76"/>
        <v>136032.1</v>
      </c>
      <c r="F1170" s="102" t="str">
        <f t="shared" si="74"/>
        <v/>
      </c>
      <c r="G1170" s="27"/>
      <c r="H1170" s="25"/>
      <c r="I1170" s="26"/>
    </row>
    <row r="1171" spans="1:11" x14ac:dyDescent="0.25">
      <c r="A1171" s="120" t="s">
        <v>1403</v>
      </c>
      <c r="B1171" s="109" t="s">
        <v>1395</v>
      </c>
      <c r="C1171" s="110">
        <v>156571</v>
      </c>
      <c r="D1171" s="113">
        <f t="shared" si="75"/>
        <v>165965.26</v>
      </c>
      <c r="E1171" s="110">
        <f t="shared" si="76"/>
        <v>147176.74</v>
      </c>
      <c r="F1171" s="102" t="str">
        <f t="shared" si="74"/>
        <v/>
      </c>
      <c r="G1171" s="27"/>
      <c r="H1171" s="25"/>
      <c r="I1171" s="26"/>
    </row>
    <row r="1172" spans="1:11" x14ac:dyDescent="0.25">
      <c r="A1172" s="108" t="s">
        <v>1666</v>
      </c>
      <c r="B1172" s="109" t="s">
        <v>1395</v>
      </c>
      <c r="C1172" s="110">
        <f>J1172</f>
        <v>77533.536000000007</v>
      </c>
      <c r="D1172" s="113">
        <f t="shared" si="75"/>
        <v>82185.548160000006</v>
      </c>
      <c r="E1172" s="110">
        <f t="shared" si="76"/>
        <v>72881.523840000009</v>
      </c>
      <c r="F1172" s="102" t="str">
        <f t="shared" si="74"/>
        <v/>
      </c>
      <c r="H1172" s="27">
        <v>37.15</v>
      </c>
      <c r="I1172" s="25" t="s">
        <v>888</v>
      </c>
      <c r="J1172" s="107">
        <f>H1172*40*52.176</f>
        <v>77533.536000000007</v>
      </c>
      <c r="K1172" s="2" t="s">
        <v>889</v>
      </c>
    </row>
    <row r="1173" spans="1:11" x14ac:dyDescent="0.25">
      <c r="A1173" s="108" t="s">
        <v>1667</v>
      </c>
      <c r="B1173" s="109" t="s">
        <v>1395</v>
      </c>
      <c r="C1173" s="110">
        <f t="shared" ref="C1173:C1187" si="79">J1173</f>
        <v>83293.766399999993</v>
      </c>
      <c r="D1173" s="113">
        <f t="shared" si="75"/>
        <v>88291.392383999992</v>
      </c>
      <c r="E1173" s="110">
        <f t="shared" si="76"/>
        <v>78296.140415999995</v>
      </c>
      <c r="F1173" s="102" t="str">
        <f t="shared" si="74"/>
        <v/>
      </c>
      <c r="H1173" s="27">
        <v>39.909999999999997</v>
      </c>
      <c r="I1173" s="25" t="s">
        <v>888</v>
      </c>
      <c r="J1173" s="107">
        <f t="shared" ref="J1173:J1187" si="80">H1173*40*52.176</f>
        <v>83293.766399999993</v>
      </c>
      <c r="K1173" s="2" t="s">
        <v>889</v>
      </c>
    </row>
    <row r="1174" spans="1:11" x14ac:dyDescent="0.25">
      <c r="A1174" s="120" t="s">
        <v>1668</v>
      </c>
      <c r="B1174" s="109" t="s">
        <v>1395</v>
      </c>
      <c r="C1174" s="110">
        <f t="shared" si="79"/>
        <v>91683.667200000011</v>
      </c>
      <c r="D1174" s="113">
        <f t="shared" si="75"/>
        <v>97184.687232000011</v>
      </c>
      <c r="E1174" s="110">
        <f t="shared" si="76"/>
        <v>86182.64716800001</v>
      </c>
      <c r="F1174" s="102" t="str">
        <f t="shared" si="74"/>
        <v/>
      </c>
      <c r="H1174" s="27">
        <v>43.93</v>
      </c>
      <c r="I1174" s="25" t="s">
        <v>888</v>
      </c>
      <c r="J1174" s="107">
        <f t="shared" si="80"/>
        <v>91683.667200000011</v>
      </c>
      <c r="K1174" s="2" t="s">
        <v>889</v>
      </c>
    </row>
    <row r="1175" spans="1:11" x14ac:dyDescent="0.25">
      <c r="A1175" s="120" t="s">
        <v>1669</v>
      </c>
      <c r="B1175" s="109" t="s">
        <v>1395</v>
      </c>
      <c r="C1175" s="110">
        <f t="shared" si="79"/>
        <v>95920.358400000012</v>
      </c>
      <c r="D1175" s="113">
        <f t="shared" si="75"/>
        <v>101675.57990400001</v>
      </c>
      <c r="E1175" s="110">
        <f t="shared" si="76"/>
        <v>90165.136896000011</v>
      </c>
      <c r="F1175" s="102" t="str">
        <f t="shared" si="74"/>
        <v/>
      </c>
      <c r="H1175" s="27">
        <v>45.96</v>
      </c>
      <c r="I1175" s="25" t="s">
        <v>888</v>
      </c>
      <c r="J1175" s="107">
        <f t="shared" si="80"/>
        <v>95920.358400000012</v>
      </c>
      <c r="K1175" s="2" t="s">
        <v>889</v>
      </c>
    </row>
    <row r="1176" spans="1:11" x14ac:dyDescent="0.25">
      <c r="A1176" s="120" t="s">
        <v>1670</v>
      </c>
      <c r="B1176" s="109" t="s">
        <v>1395</v>
      </c>
      <c r="C1176" s="110">
        <f t="shared" si="79"/>
        <v>101388.4032</v>
      </c>
      <c r="D1176" s="113">
        <f t="shared" si="75"/>
        <v>107471.70739200001</v>
      </c>
      <c r="E1176" s="110">
        <f t="shared" si="76"/>
        <v>95305.09900799999</v>
      </c>
      <c r="F1176" s="102" t="str">
        <f t="shared" si="74"/>
        <v/>
      </c>
      <c r="H1176" s="27">
        <v>48.58</v>
      </c>
      <c r="I1176" s="25" t="s">
        <v>888</v>
      </c>
      <c r="J1176" s="107">
        <f t="shared" si="80"/>
        <v>101388.4032</v>
      </c>
      <c r="K1176" s="2" t="s">
        <v>889</v>
      </c>
    </row>
    <row r="1177" spans="1:11" x14ac:dyDescent="0.25">
      <c r="A1177" s="120" t="s">
        <v>1671</v>
      </c>
      <c r="B1177" s="109" t="s">
        <v>1395</v>
      </c>
      <c r="C1177" s="110">
        <f t="shared" si="79"/>
        <v>107858.22719999999</v>
      </c>
      <c r="D1177" s="113">
        <f t="shared" si="75"/>
        <v>114329.72083200001</v>
      </c>
      <c r="E1177" s="110">
        <f t="shared" si="76"/>
        <v>101386.73356799998</v>
      </c>
      <c r="F1177" s="102" t="str">
        <f t="shared" si="74"/>
        <v/>
      </c>
      <c r="H1177" s="27">
        <v>51.68</v>
      </c>
      <c r="I1177" s="25" t="s">
        <v>888</v>
      </c>
      <c r="J1177" s="107">
        <f t="shared" si="80"/>
        <v>107858.22719999999</v>
      </c>
      <c r="K1177" s="2" t="s">
        <v>889</v>
      </c>
    </row>
    <row r="1178" spans="1:11" x14ac:dyDescent="0.25">
      <c r="A1178" s="120" t="s">
        <v>1672</v>
      </c>
      <c r="B1178" s="109" t="s">
        <v>1395</v>
      </c>
      <c r="C1178" s="110">
        <f t="shared" si="79"/>
        <v>112470.58560000001</v>
      </c>
      <c r="D1178" s="113">
        <f t="shared" si="75"/>
        <v>119218.82073600001</v>
      </c>
      <c r="E1178" s="110">
        <f t="shared" si="76"/>
        <v>105722.350464</v>
      </c>
      <c r="F1178" s="102" t="str">
        <f t="shared" ref="F1178:F1209" si="81">IF(COUNTIF(C$2:C$1297, C1178)&gt;1, "Duplicate", "")</f>
        <v/>
      </c>
      <c r="H1178" s="27">
        <v>53.89</v>
      </c>
      <c r="I1178" s="25" t="s">
        <v>888</v>
      </c>
      <c r="J1178" s="107">
        <f t="shared" si="80"/>
        <v>112470.58560000001</v>
      </c>
      <c r="K1178" s="2" t="s">
        <v>889</v>
      </c>
    </row>
    <row r="1179" spans="1:11" x14ac:dyDescent="0.25">
      <c r="A1179" s="120" t="s">
        <v>1673</v>
      </c>
      <c r="B1179" s="109" t="s">
        <v>1395</v>
      </c>
      <c r="C1179" s="110">
        <f t="shared" si="79"/>
        <v>116811.62880000002</v>
      </c>
      <c r="D1179" s="113">
        <f t="shared" si="75"/>
        <v>123820.32652800003</v>
      </c>
      <c r="E1179" s="110">
        <f t="shared" si="76"/>
        <v>109802.93107200001</v>
      </c>
      <c r="F1179" s="102" t="str">
        <f t="shared" si="81"/>
        <v/>
      </c>
      <c r="H1179" s="27">
        <v>55.97</v>
      </c>
      <c r="I1179" s="25" t="s">
        <v>888</v>
      </c>
      <c r="J1179" s="107">
        <f t="shared" si="80"/>
        <v>116811.62880000002</v>
      </c>
      <c r="K1179" s="2" t="s">
        <v>889</v>
      </c>
    </row>
    <row r="1180" spans="1:11" x14ac:dyDescent="0.25">
      <c r="A1180" s="120" t="s">
        <v>1674</v>
      </c>
      <c r="B1180" s="109" t="s">
        <v>1395</v>
      </c>
      <c r="C1180" s="110">
        <f t="shared" si="79"/>
        <v>122884.91520000002</v>
      </c>
      <c r="D1180" s="113">
        <f t="shared" si="75"/>
        <v>130258.01011200002</v>
      </c>
      <c r="E1180" s="110">
        <f t="shared" si="76"/>
        <v>115511.82028800002</v>
      </c>
      <c r="F1180" s="102" t="str">
        <f t="shared" si="81"/>
        <v/>
      </c>
      <c r="H1180" s="27">
        <v>58.88</v>
      </c>
      <c r="I1180" s="25" t="s">
        <v>888</v>
      </c>
      <c r="J1180" s="107">
        <f t="shared" si="80"/>
        <v>122884.91520000002</v>
      </c>
      <c r="K1180" s="2" t="s">
        <v>889</v>
      </c>
    </row>
    <row r="1181" spans="1:11" x14ac:dyDescent="0.25">
      <c r="A1181" s="120" t="s">
        <v>1675</v>
      </c>
      <c r="B1181" s="109" t="s">
        <v>1395</v>
      </c>
      <c r="C1181" s="110">
        <f t="shared" si="79"/>
        <v>132276.59520000001</v>
      </c>
      <c r="D1181" s="113">
        <f t="shared" si="75"/>
        <v>140213.19091200002</v>
      </c>
      <c r="E1181" s="110">
        <f t="shared" si="76"/>
        <v>124339.999488</v>
      </c>
      <c r="F1181" s="102" t="str">
        <f t="shared" si="81"/>
        <v/>
      </c>
      <c r="H1181" s="27">
        <v>63.38</v>
      </c>
      <c r="I1181" s="25" t="s">
        <v>888</v>
      </c>
      <c r="J1181" s="107">
        <f t="shared" si="80"/>
        <v>132276.59520000001</v>
      </c>
      <c r="K1181" s="2" t="s">
        <v>889</v>
      </c>
    </row>
    <row r="1182" spans="1:11" x14ac:dyDescent="0.25">
      <c r="A1182" s="120" t="s">
        <v>1676</v>
      </c>
      <c r="B1182" s="109" t="s">
        <v>1395</v>
      </c>
      <c r="C1182" s="110">
        <f t="shared" si="79"/>
        <v>144193.59360000002</v>
      </c>
      <c r="D1182" s="113">
        <f t="shared" si="75"/>
        <v>152845.20921600002</v>
      </c>
      <c r="E1182" s="110">
        <f t="shared" si="76"/>
        <v>135541.97798400003</v>
      </c>
      <c r="F1182" s="102" t="str">
        <f t="shared" si="81"/>
        <v/>
      </c>
      <c r="H1182" s="27">
        <v>69.09</v>
      </c>
      <c r="I1182" s="25" t="s">
        <v>888</v>
      </c>
      <c r="J1182" s="107">
        <f t="shared" si="80"/>
        <v>144193.59360000002</v>
      </c>
      <c r="K1182" s="2" t="s">
        <v>889</v>
      </c>
    </row>
    <row r="1183" spans="1:11" x14ac:dyDescent="0.25">
      <c r="A1183" s="120" t="s">
        <v>1677</v>
      </c>
      <c r="B1183" s="109" t="s">
        <v>1395</v>
      </c>
      <c r="C1183" s="110">
        <f t="shared" si="79"/>
        <v>158761.13279999999</v>
      </c>
      <c r="D1183" s="113">
        <f t="shared" si="75"/>
        <v>168286.80076799999</v>
      </c>
      <c r="E1183" s="110">
        <f t="shared" si="76"/>
        <v>149235.464832</v>
      </c>
      <c r="F1183" s="102" t="str">
        <f t="shared" si="81"/>
        <v/>
      </c>
      <c r="H1183" s="27">
        <v>76.069999999999993</v>
      </c>
      <c r="I1183" s="25" t="s">
        <v>888</v>
      </c>
      <c r="J1183" s="107">
        <f t="shared" si="80"/>
        <v>158761.13279999999</v>
      </c>
      <c r="K1183" s="2" t="s">
        <v>889</v>
      </c>
    </row>
    <row r="1184" spans="1:11" x14ac:dyDescent="0.25">
      <c r="A1184" s="120" t="s">
        <v>1678</v>
      </c>
      <c r="B1184" s="109" t="s">
        <v>1395</v>
      </c>
      <c r="C1184" s="110">
        <f t="shared" si="79"/>
        <v>173078.22720000002</v>
      </c>
      <c r="D1184" s="113">
        <f t="shared" si="75"/>
        <v>183462.92083200003</v>
      </c>
      <c r="E1184" s="110">
        <f t="shared" si="76"/>
        <v>162693.53356800001</v>
      </c>
      <c r="F1184" s="102" t="str">
        <f t="shared" si="81"/>
        <v/>
      </c>
      <c r="H1184" s="27">
        <v>82.93</v>
      </c>
      <c r="I1184" s="25" t="s">
        <v>888</v>
      </c>
      <c r="J1184" s="107">
        <f t="shared" si="80"/>
        <v>173078.22720000002</v>
      </c>
      <c r="K1184" s="2" t="s">
        <v>889</v>
      </c>
    </row>
    <row r="1185" spans="1:12" x14ac:dyDescent="0.25">
      <c r="A1185" s="120" t="s">
        <v>1404</v>
      </c>
      <c r="B1185" s="109" t="s">
        <v>1395</v>
      </c>
      <c r="C1185" s="110">
        <f t="shared" si="79"/>
        <v>92852.409600000014</v>
      </c>
      <c r="D1185" s="113">
        <f t="shared" si="75"/>
        <v>98423.55417600002</v>
      </c>
      <c r="E1185" s="110">
        <f t="shared" si="76"/>
        <v>87281.265024000008</v>
      </c>
      <c r="F1185" s="102" t="str">
        <f t="shared" si="81"/>
        <v/>
      </c>
      <c r="H1185" s="27">
        <v>44.49</v>
      </c>
      <c r="I1185" s="25" t="s">
        <v>888</v>
      </c>
      <c r="J1185" s="107">
        <f t="shared" si="80"/>
        <v>92852.409600000014</v>
      </c>
      <c r="K1185" s="2" t="s">
        <v>889</v>
      </c>
    </row>
    <row r="1186" spans="1:12" x14ac:dyDescent="0.25">
      <c r="A1186" s="120" t="s">
        <v>1405</v>
      </c>
      <c r="B1186" s="109" t="s">
        <v>1395</v>
      </c>
      <c r="C1186" s="110">
        <f t="shared" si="79"/>
        <v>98153.491200000004</v>
      </c>
      <c r="D1186" s="113">
        <f t="shared" si="75"/>
        <v>104042.70067200001</v>
      </c>
      <c r="E1186" s="110">
        <f t="shared" si="76"/>
        <v>92264.281728000002</v>
      </c>
      <c r="F1186" s="102" t="str">
        <f t="shared" si="81"/>
        <v/>
      </c>
      <c r="H1186" s="27">
        <v>47.03</v>
      </c>
      <c r="I1186" s="25" t="s">
        <v>888</v>
      </c>
      <c r="J1186" s="107">
        <f t="shared" si="80"/>
        <v>98153.491200000004</v>
      </c>
      <c r="K1186" s="2" t="s">
        <v>889</v>
      </c>
    </row>
    <row r="1187" spans="1:12" x14ac:dyDescent="0.25">
      <c r="A1187" s="120" t="s">
        <v>1406</v>
      </c>
      <c r="B1187" s="109" t="s">
        <v>1395</v>
      </c>
      <c r="C1187" s="110">
        <f t="shared" si="79"/>
        <v>102891.072</v>
      </c>
      <c r="D1187" s="113">
        <f t="shared" si="75"/>
        <v>109064.53632</v>
      </c>
      <c r="E1187" s="110">
        <f t="shared" si="76"/>
        <v>96717.607680000001</v>
      </c>
      <c r="F1187" s="102" t="str">
        <f t="shared" si="81"/>
        <v/>
      </c>
      <c r="H1187" s="27">
        <v>49.3</v>
      </c>
      <c r="I1187" s="25" t="s">
        <v>888</v>
      </c>
      <c r="J1187" s="107">
        <f t="shared" si="80"/>
        <v>102891.072</v>
      </c>
      <c r="K1187" s="2" t="s">
        <v>889</v>
      </c>
    </row>
    <row r="1188" spans="1:12" x14ac:dyDescent="0.25">
      <c r="A1188" s="120" t="s">
        <v>1407</v>
      </c>
      <c r="B1188" s="109" t="s">
        <v>1408</v>
      </c>
      <c r="C1188" s="110">
        <v>123105</v>
      </c>
      <c r="D1188" s="113">
        <f t="shared" si="75"/>
        <v>130491.3</v>
      </c>
      <c r="E1188" s="110">
        <f t="shared" si="76"/>
        <v>115718.7</v>
      </c>
      <c r="F1188" s="102" t="str">
        <f t="shared" si="81"/>
        <v/>
      </c>
      <c r="G1188" s="13" t="s">
        <v>1409</v>
      </c>
      <c r="J1188" s="107"/>
    </row>
    <row r="1189" spans="1:12" x14ac:dyDescent="0.25">
      <c r="A1189" s="120" t="s">
        <v>1410</v>
      </c>
      <c r="B1189" s="109" t="s">
        <v>1681</v>
      </c>
      <c r="C1189" s="110">
        <f>J1189</f>
        <v>76970.035199999998</v>
      </c>
      <c r="D1189" s="113">
        <f t="shared" si="75"/>
        <v>81588.237311999997</v>
      </c>
      <c r="E1189" s="110">
        <f t="shared" si="76"/>
        <v>72351.833087999999</v>
      </c>
      <c r="F1189" s="102" t="str">
        <f t="shared" si="81"/>
        <v/>
      </c>
      <c r="G1189" s="13" t="s">
        <v>1411</v>
      </c>
      <c r="H1189" s="25">
        <v>36.880000000000003</v>
      </c>
      <c r="I1189" s="2" t="s">
        <v>888</v>
      </c>
      <c r="J1189" s="107">
        <f>H1189*40*52.176</f>
        <v>76970.035199999998</v>
      </c>
      <c r="K1189" s="2" t="s">
        <v>889</v>
      </c>
      <c r="L1189" s="13" t="s">
        <v>1661</v>
      </c>
    </row>
    <row r="1190" spans="1:12" x14ac:dyDescent="0.25">
      <c r="A1190" s="120" t="s">
        <v>1412</v>
      </c>
      <c r="B1190" s="109" t="s">
        <v>1681</v>
      </c>
      <c r="C1190" s="110">
        <f t="shared" ref="C1190:C1231" si="82">J1190</f>
        <v>80768.448000000004</v>
      </c>
      <c r="D1190" s="113">
        <f t="shared" si="75"/>
        <v>85614.554880000011</v>
      </c>
      <c r="E1190" s="110">
        <f t="shared" si="76"/>
        <v>75922.341119999997</v>
      </c>
      <c r="F1190" s="102" t="str">
        <f t="shared" si="81"/>
        <v>Duplicate</v>
      </c>
      <c r="H1190" s="25">
        <v>38.700000000000003</v>
      </c>
      <c r="I1190" s="2" t="s">
        <v>888</v>
      </c>
      <c r="J1190" s="107">
        <f t="shared" ref="J1190:J1231" si="83">H1190*40*52.176</f>
        <v>80768.448000000004</v>
      </c>
      <c r="K1190" s="2" t="s">
        <v>889</v>
      </c>
    </row>
    <row r="1191" spans="1:12" x14ac:dyDescent="0.25">
      <c r="A1191" s="120" t="s">
        <v>1413</v>
      </c>
      <c r="B1191" s="109" t="s">
        <v>1681</v>
      </c>
      <c r="C1191" s="110">
        <f t="shared" si="82"/>
        <v>85443.417600000001</v>
      </c>
      <c r="D1191" s="113">
        <f t="shared" si="75"/>
        <v>90570.022656000001</v>
      </c>
      <c r="E1191" s="110">
        <f t="shared" si="76"/>
        <v>80316.812544</v>
      </c>
      <c r="F1191" s="102" t="str">
        <f t="shared" si="81"/>
        <v>Duplicate</v>
      </c>
      <c r="H1191" s="25">
        <v>40.94</v>
      </c>
      <c r="I1191" s="2" t="s">
        <v>888</v>
      </c>
      <c r="J1191" s="107">
        <f t="shared" si="83"/>
        <v>85443.417600000001</v>
      </c>
      <c r="K1191" s="2" t="s">
        <v>889</v>
      </c>
    </row>
    <row r="1192" spans="1:12" x14ac:dyDescent="0.25">
      <c r="A1192" s="120" t="s">
        <v>1414</v>
      </c>
      <c r="B1192" s="109" t="s">
        <v>1681</v>
      </c>
      <c r="C1192" s="110">
        <f t="shared" si="82"/>
        <v>94981.190399999992</v>
      </c>
      <c r="D1192" s="113">
        <f t="shared" si="75"/>
        <v>100680.061824</v>
      </c>
      <c r="E1192" s="110">
        <f t="shared" si="76"/>
        <v>89282.31897599998</v>
      </c>
      <c r="F1192" s="102" t="str">
        <f t="shared" si="81"/>
        <v/>
      </c>
      <c r="H1192" s="25">
        <v>45.51</v>
      </c>
      <c r="I1192" s="2" t="s">
        <v>888</v>
      </c>
      <c r="J1192" s="107">
        <f t="shared" si="83"/>
        <v>94981.190399999992</v>
      </c>
      <c r="K1192" s="2" t="s">
        <v>889</v>
      </c>
    </row>
    <row r="1193" spans="1:12" x14ac:dyDescent="0.25">
      <c r="A1193" s="120" t="s">
        <v>1415</v>
      </c>
      <c r="B1193" s="109" t="s">
        <v>1681</v>
      </c>
      <c r="C1193" s="110">
        <f t="shared" si="82"/>
        <v>97673.472000000009</v>
      </c>
      <c r="D1193" s="113">
        <f t="shared" si="75"/>
        <v>103533.88032000001</v>
      </c>
      <c r="E1193" s="110">
        <f t="shared" si="76"/>
        <v>91813.063680000007</v>
      </c>
      <c r="F1193" s="102" t="str">
        <f t="shared" si="81"/>
        <v/>
      </c>
      <c r="H1193" s="25">
        <v>46.8</v>
      </c>
      <c r="I1193" s="2" t="s">
        <v>888</v>
      </c>
      <c r="J1193" s="107">
        <f t="shared" si="83"/>
        <v>97673.472000000009</v>
      </c>
      <c r="K1193" s="2" t="s">
        <v>889</v>
      </c>
    </row>
    <row r="1194" spans="1:12" x14ac:dyDescent="0.25">
      <c r="A1194" s="120" t="s">
        <v>1416</v>
      </c>
      <c r="B1194" s="109" t="s">
        <v>1681</v>
      </c>
      <c r="C1194" s="110">
        <f t="shared" si="82"/>
        <v>101117.088</v>
      </c>
      <c r="D1194" s="113">
        <f t="shared" si="75"/>
        <v>107184.11328000001</v>
      </c>
      <c r="E1194" s="110">
        <f t="shared" si="76"/>
        <v>95050.062720000002</v>
      </c>
      <c r="F1194" s="102" t="str">
        <f t="shared" si="81"/>
        <v/>
      </c>
      <c r="H1194" s="25">
        <v>48.45</v>
      </c>
      <c r="I1194" s="2" t="s">
        <v>888</v>
      </c>
      <c r="J1194" s="107">
        <f t="shared" si="83"/>
        <v>101117.088</v>
      </c>
      <c r="K1194" s="2" t="s">
        <v>889</v>
      </c>
    </row>
    <row r="1195" spans="1:12" x14ac:dyDescent="0.25">
      <c r="A1195" s="120" t="s">
        <v>1417</v>
      </c>
      <c r="B1195" s="109" t="s">
        <v>1681</v>
      </c>
      <c r="C1195" s="110">
        <f t="shared" si="82"/>
        <v>102181.47840000001</v>
      </c>
      <c r="D1195" s="113">
        <f t="shared" si="75"/>
        <v>108312.36710400002</v>
      </c>
      <c r="E1195" s="110">
        <f t="shared" si="76"/>
        <v>96050.589695999995</v>
      </c>
      <c r="F1195" s="102" t="str">
        <f t="shared" si="81"/>
        <v/>
      </c>
      <c r="H1195" s="25">
        <v>48.96</v>
      </c>
      <c r="I1195" s="2" t="s">
        <v>888</v>
      </c>
      <c r="J1195" s="107">
        <f t="shared" si="83"/>
        <v>102181.47840000001</v>
      </c>
      <c r="K1195" s="2" t="s">
        <v>889</v>
      </c>
    </row>
    <row r="1196" spans="1:12" x14ac:dyDescent="0.25">
      <c r="A1196" s="120" t="s">
        <v>1418</v>
      </c>
      <c r="B1196" s="109" t="s">
        <v>1681</v>
      </c>
      <c r="C1196" s="110">
        <f t="shared" si="82"/>
        <v>102932.8128</v>
      </c>
      <c r="D1196" s="113">
        <f t="shared" si="75"/>
        <v>109108.78156800001</v>
      </c>
      <c r="E1196" s="110">
        <f t="shared" si="76"/>
        <v>96756.844031999994</v>
      </c>
      <c r="F1196" s="102" t="str">
        <f t="shared" si="81"/>
        <v/>
      </c>
      <c r="H1196" s="25">
        <v>49.32</v>
      </c>
      <c r="I1196" s="2" t="s">
        <v>888</v>
      </c>
      <c r="J1196" s="107">
        <f t="shared" si="83"/>
        <v>102932.8128</v>
      </c>
      <c r="K1196" s="2" t="s">
        <v>889</v>
      </c>
    </row>
    <row r="1197" spans="1:12" x14ac:dyDescent="0.25">
      <c r="A1197" s="120" t="s">
        <v>1419</v>
      </c>
      <c r="B1197" s="109" t="s">
        <v>1681</v>
      </c>
      <c r="C1197" s="110">
        <f t="shared" si="82"/>
        <v>104352</v>
      </c>
      <c r="D1197" s="113">
        <f t="shared" si="75"/>
        <v>110613.12000000001</v>
      </c>
      <c r="E1197" s="110">
        <f t="shared" si="76"/>
        <v>98090.87999999999</v>
      </c>
      <c r="F1197" s="102" t="str">
        <f t="shared" si="81"/>
        <v/>
      </c>
      <c r="H1197" s="25">
        <v>50</v>
      </c>
      <c r="I1197" s="2" t="s">
        <v>888</v>
      </c>
      <c r="J1197" s="107">
        <f t="shared" si="83"/>
        <v>104352</v>
      </c>
      <c r="K1197" s="2" t="s">
        <v>889</v>
      </c>
    </row>
    <row r="1198" spans="1:12" x14ac:dyDescent="0.25">
      <c r="A1198" s="120" t="s">
        <v>1420</v>
      </c>
      <c r="B1198" s="109" t="s">
        <v>1681</v>
      </c>
      <c r="C1198" s="110">
        <f t="shared" si="82"/>
        <v>106292.94720000001</v>
      </c>
      <c r="D1198" s="113">
        <f t="shared" si="75"/>
        <v>112670.52403200002</v>
      </c>
      <c r="E1198" s="110">
        <f t="shared" si="76"/>
        <v>99915.370368000004</v>
      </c>
      <c r="F1198" s="102" t="str">
        <f t="shared" si="81"/>
        <v/>
      </c>
      <c r="H1198" s="25">
        <v>50.93</v>
      </c>
      <c r="I1198" s="2" t="s">
        <v>888</v>
      </c>
      <c r="J1198" s="107">
        <f t="shared" si="83"/>
        <v>106292.94720000001</v>
      </c>
      <c r="K1198" s="2" t="s">
        <v>889</v>
      </c>
    </row>
    <row r="1199" spans="1:12" x14ac:dyDescent="0.25">
      <c r="A1199" s="120" t="s">
        <v>1421</v>
      </c>
      <c r="B1199" s="109" t="s">
        <v>1681</v>
      </c>
      <c r="C1199" s="110">
        <f t="shared" si="82"/>
        <v>107941.70880000001</v>
      </c>
      <c r="D1199" s="113">
        <f t="shared" si="75"/>
        <v>114418.21132800002</v>
      </c>
      <c r="E1199" s="110">
        <f t="shared" si="76"/>
        <v>101465.206272</v>
      </c>
      <c r="F1199" s="102" t="str">
        <f t="shared" si="81"/>
        <v/>
      </c>
      <c r="H1199" s="25">
        <v>51.72</v>
      </c>
      <c r="I1199" s="2" t="s">
        <v>888</v>
      </c>
      <c r="J1199" s="107">
        <f t="shared" si="83"/>
        <v>107941.70880000001</v>
      </c>
      <c r="K1199" s="2" t="s">
        <v>889</v>
      </c>
    </row>
    <row r="1200" spans="1:12" x14ac:dyDescent="0.25">
      <c r="A1200" s="120" t="s">
        <v>1422</v>
      </c>
      <c r="B1200" s="109" t="s">
        <v>1681</v>
      </c>
      <c r="C1200" s="110">
        <f t="shared" si="82"/>
        <v>109006.0992</v>
      </c>
      <c r="D1200" s="113">
        <f t="shared" si="75"/>
        <v>115546.465152</v>
      </c>
      <c r="E1200" s="110">
        <f t="shared" si="76"/>
        <v>102465.73324799999</v>
      </c>
      <c r="F1200" s="102" t="str">
        <f t="shared" si="81"/>
        <v/>
      </c>
      <c r="H1200" s="25">
        <v>52.23</v>
      </c>
      <c r="I1200" s="2" t="s">
        <v>888</v>
      </c>
      <c r="J1200" s="107">
        <f t="shared" si="83"/>
        <v>109006.0992</v>
      </c>
      <c r="K1200" s="2" t="s">
        <v>889</v>
      </c>
    </row>
    <row r="1201" spans="1:12" x14ac:dyDescent="0.25">
      <c r="A1201" s="120" t="s">
        <v>1423</v>
      </c>
      <c r="B1201" s="109" t="s">
        <v>1681</v>
      </c>
      <c r="C1201" s="110">
        <f t="shared" si="82"/>
        <v>88344.403200000001</v>
      </c>
      <c r="D1201" s="113">
        <f t="shared" si="75"/>
        <v>93645.067392000012</v>
      </c>
      <c r="E1201" s="110">
        <f t="shared" si="76"/>
        <v>83043.73900799999</v>
      </c>
      <c r="F1201" s="102" t="str">
        <f t="shared" si="81"/>
        <v>Duplicate</v>
      </c>
      <c r="H1201" s="2">
        <v>42.33</v>
      </c>
      <c r="I1201" s="2" t="s">
        <v>888</v>
      </c>
      <c r="J1201" s="107">
        <f t="shared" si="83"/>
        <v>88344.403200000001</v>
      </c>
      <c r="K1201" s="2" t="s">
        <v>889</v>
      </c>
    </row>
    <row r="1202" spans="1:12" x14ac:dyDescent="0.25">
      <c r="A1202" s="120" t="s">
        <v>1424</v>
      </c>
      <c r="B1202" s="109" t="s">
        <v>1681</v>
      </c>
      <c r="C1202" s="110">
        <f t="shared" si="82"/>
        <v>88344.403200000001</v>
      </c>
      <c r="D1202" s="113">
        <f t="shared" si="75"/>
        <v>93645.067392000012</v>
      </c>
      <c r="E1202" s="110">
        <f t="shared" si="76"/>
        <v>83043.73900799999</v>
      </c>
      <c r="F1202" s="102" t="str">
        <f t="shared" si="81"/>
        <v>Duplicate</v>
      </c>
      <c r="H1202" s="2">
        <v>42.33</v>
      </c>
      <c r="I1202" s="2" t="s">
        <v>888</v>
      </c>
      <c r="J1202" s="107">
        <f t="shared" si="83"/>
        <v>88344.403200000001</v>
      </c>
      <c r="K1202" s="2" t="s">
        <v>889</v>
      </c>
    </row>
    <row r="1203" spans="1:12" x14ac:dyDescent="0.25">
      <c r="A1203" s="120" t="s">
        <v>1425</v>
      </c>
      <c r="B1203" s="109" t="s">
        <v>1426</v>
      </c>
      <c r="C1203" s="110">
        <f t="shared" si="82"/>
        <v>34039.6224</v>
      </c>
      <c r="D1203" s="113">
        <f t="shared" si="75"/>
        <v>36081.999744000001</v>
      </c>
      <c r="E1203" s="110">
        <f t="shared" si="76"/>
        <v>31997.245056</v>
      </c>
      <c r="F1203" s="102" t="str">
        <f t="shared" si="81"/>
        <v/>
      </c>
      <c r="G1203" s="13" t="s">
        <v>1428</v>
      </c>
      <c r="H1203" s="2">
        <v>16.309999999999999</v>
      </c>
      <c r="I1203" s="2" t="s">
        <v>888</v>
      </c>
      <c r="J1203" s="107">
        <f t="shared" si="83"/>
        <v>34039.6224</v>
      </c>
      <c r="K1203" s="2" t="s">
        <v>889</v>
      </c>
    </row>
    <row r="1204" spans="1:12" x14ac:dyDescent="0.25">
      <c r="A1204" s="120" t="s">
        <v>1427</v>
      </c>
      <c r="B1204" s="109" t="s">
        <v>1426</v>
      </c>
      <c r="C1204" s="110">
        <f t="shared" si="82"/>
        <v>60524.160000000003</v>
      </c>
      <c r="D1204" s="113">
        <f t="shared" si="75"/>
        <v>64155.609600000003</v>
      </c>
      <c r="E1204" s="110">
        <f t="shared" si="76"/>
        <v>56892.710400000004</v>
      </c>
      <c r="F1204" s="102" t="str">
        <f t="shared" si="81"/>
        <v/>
      </c>
      <c r="H1204" s="25">
        <v>29</v>
      </c>
      <c r="I1204" s="2" t="s">
        <v>888</v>
      </c>
      <c r="J1204" s="107">
        <f t="shared" si="83"/>
        <v>60524.160000000003</v>
      </c>
      <c r="K1204" s="2" t="s">
        <v>889</v>
      </c>
      <c r="L1204" s="13" t="s">
        <v>1660</v>
      </c>
    </row>
    <row r="1205" spans="1:12" x14ac:dyDescent="0.25">
      <c r="A1205" s="120" t="s">
        <v>1429</v>
      </c>
      <c r="B1205" s="109" t="s">
        <v>1426</v>
      </c>
      <c r="C1205" s="110">
        <f t="shared" si="82"/>
        <v>70228.896000000008</v>
      </c>
      <c r="D1205" s="113">
        <f t="shared" si="75"/>
        <v>74442.629760000011</v>
      </c>
      <c r="E1205" s="110">
        <f t="shared" si="76"/>
        <v>66015.162240000005</v>
      </c>
      <c r="F1205" s="102" t="str">
        <f t="shared" si="81"/>
        <v/>
      </c>
      <c r="H1205" s="25">
        <v>33.65</v>
      </c>
      <c r="I1205" s="2" t="s">
        <v>888</v>
      </c>
      <c r="J1205" s="107">
        <f t="shared" si="83"/>
        <v>70228.896000000008</v>
      </c>
      <c r="K1205" s="2" t="s">
        <v>889</v>
      </c>
    </row>
    <row r="1206" spans="1:12" x14ac:dyDescent="0.25">
      <c r="A1206" s="120" t="s">
        <v>1430</v>
      </c>
      <c r="B1206" s="109" t="s">
        <v>1426</v>
      </c>
      <c r="C1206" s="110">
        <f t="shared" si="82"/>
        <v>72211.584000000003</v>
      </c>
      <c r="D1206" s="113">
        <f t="shared" si="75"/>
        <v>76544.279040000009</v>
      </c>
      <c r="E1206" s="110">
        <f t="shared" si="76"/>
        <v>67878.888959999997</v>
      </c>
      <c r="F1206" s="102" t="str">
        <f t="shared" si="81"/>
        <v/>
      </c>
      <c r="H1206" s="25">
        <v>34.6</v>
      </c>
      <c r="I1206" s="2" t="s">
        <v>888</v>
      </c>
      <c r="J1206" s="107">
        <f t="shared" si="83"/>
        <v>72211.584000000003</v>
      </c>
      <c r="K1206" s="2" t="s">
        <v>889</v>
      </c>
    </row>
    <row r="1207" spans="1:12" x14ac:dyDescent="0.25">
      <c r="A1207" s="120" t="s">
        <v>1431</v>
      </c>
      <c r="B1207" s="109" t="s">
        <v>1426</v>
      </c>
      <c r="C1207" s="110">
        <f t="shared" si="82"/>
        <v>81770.227200000008</v>
      </c>
      <c r="D1207" s="113">
        <f t="shared" si="75"/>
        <v>86676.440832000008</v>
      </c>
      <c r="E1207" s="110">
        <f t="shared" si="76"/>
        <v>76864.013568000009</v>
      </c>
      <c r="F1207" s="102" t="str">
        <f t="shared" si="81"/>
        <v/>
      </c>
      <c r="H1207" s="25">
        <v>39.18</v>
      </c>
      <c r="I1207" s="2" t="s">
        <v>888</v>
      </c>
      <c r="J1207" s="107">
        <f t="shared" si="83"/>
        <v>81770.227200000008</v>
      </c>
      <c r="K1207" s="2" t="s">
        <v>889</v>
      </c>
    </row>
    <row r="1208" spans="1:12" x14ac:dyDescent="0.25">
      <c r="A1208" s="120" t="s">
        <v>1432</v>
      </c>
      <c r="B1208" s="109" t="s">
        <v>1426</v>
      </c>
      <c r="C1208" s="110">
        <f t="shared" si="82"/>
        <v>82271.116800000018</v>
      </c>
      <c r="D1208" s="113">
        <f t="shared" si="75"/>
        <v>87207.383808000028</v>
      </c>
      <c r="E1208" s="110">
        <f t="shared" si="76"/>
        <v>77334.849792000008</v>
      </c>
      <c r="F1208" s="102" t="str">
        <f t="shared" si="81"/>
        <v/>
      </c>
      <c r="H1208" s="25">
        <v>39.42</v>
      </c>
      <c r="I1208" s="2" t="s">
        <v>888</v>
      </c>
      <c r="J1208" s="107">
        <f t="shared" si="83"/>
        <v>82271.116800000018</v>
      </c>
      <c r="K1208" s="2" t="s">
        <v>889</v>
      </c>
    </row>
    <row r="1209" spans="1:12" x14ac:dyDescent="0.25">
      <c r="A1209" s="120" t="s">
        <v>1433</v>
      </c>
      <c r="B1209" s="109" t="s">
        <v>1426</v>
      </c>
      <c r="C1209" s="110">
        <f t="shared" si="82"/>
        <v>84671.212799999994</v>
      </c>
      <c r="D1209" s="113">
        <f t="shared" si="75"/>
        <v>89751.485568000004</v>
      </c>
      <c r="E1209" s="110">
        <f t="shared" si="76"/>
        <v>79590.940031999984</v>
      </c>
      <c r="F1209" s="102" t="str">
        <f t="shared" si="81"/>
        <v/>
      </c>
      <c r="H1209" s="25">
        <v>40.57</v>
      </c>
      <c r="I1209" s="2" t="s">
        <v>888</v>
      </c>
      <c r="J1209" s="107">
        <f t="shared" si="83"/>
        <v>84671.212799999994</v>
      </c>
      <c r="K1209" s="2" t="s">
        <v>889</v>
      </c>
    </row>
    <row r="1210" spans="1:12" x14ac:dyDescent="0.25">
      <c r="A1210" s="120" t="s">
        <v>1434</v>
      </c>
      <c r="B1210" s="109" t="s">
        <v>1426</v>
      </c>
      <c r="C1210" s="110">
        <f t="shared" si="82"/>
        <v>88490.495999999999</v>
      </c>
      <c r="D1210" s="113">
        <f t="shared" si="75"/>
        <v>93799.925759999998</v>
      </c>
      <c r="E1210" s="110">
        <f t="shared" si="76"/>
        <v>83181.06624</v>
      </c>
      <c r="F1210" s="102" t="str">
        <f t="shared" ref="F1210:F1273" si="84">IF(COUNTIF(C$2:C$1297, C1210)&gt;1, "Duplicate", "")</f>
        <v>Duplicate</v>
      </c>
      <c r="H1210" s="25">
        <v>42.4</v>
      </c>
      <c r="I1210" s="2" t="s">
        <v>888</v>
      </c>
      <c r="J1210" s="107">
        <f t="shared" si="83"/>
        <v>88490.495999999999</v>
      </c>
      <c r="K1210" s="2" t="s">
        <v>889</v>
      </c>
    </row>
    <row r="1211" spans="1:12" x14ac:dyDescent="0.25">
      <c r="A1211" s="120" t="s">
        <v>1435</v>
      </c>
      <c r="B1211" s="109" t="s">
        <v>1426</v>
      </c>
      <c r="C1211" s="110">
        <f t="shared" si="82"/>
        <v>91975.852800000008</v>
      </c>
      <c r="D1211" s="113">
        <f t="shared" si="75"/>
        <v>97494.403968000013</v>
      </c>
      <c r="E1211" s="110">
        <f t="shared" si="76"/>
        <v>86457.301632000002</v>
      </c>
      <c r="F1211" s="102" t="str">
        <f t="shared" si="84"/>
        <v/>
      </c>
      <c r="H1211" s="25">
        <v>44.07</v>
      </c>
      <c r="I1211" s="2" t="s">
        <v>888</v>
      </c>
      <c r="J1211" s="107">
        <f t="shared" si="83"/>
        <v>91975.852800000008</v>
      </c>
      <c r="K1211" s="2" t="s">
        <v>889</v>
      </c>
    </row>
    <row r="1212" spans="1:12" x14ac:dyDescent="0.25">
      <c r="A1212" s="120" t="s">
        <v>1436</v>
      </c>
      <c r="B1212" s="109" t="s">
        <v>1426</v>
      </c>
      <c r="C1212" s="110">
        <f t="shared" si="82"/>
        <v>42366.912000000004</v>
      </c>
      <c r="D1212" s="113">
        <f t="shared" si="75"/>
        <v>44908.926720000003</v>
      </c>
      <c r="E1212" s="110">
        <f t="shared" si="76"/>
        <v>39824.897280000005</v>
      </c>
      <c r="F1212" s="102" t="str">
        <f t="shared" si="84"/>
        <v>Duplicate</v>
      </c>
      <c r="H1212" s="25">
        <v>20.3</v>
      </c>
      <c r="I1212" s="2" t="s">
        <v>888</v>
      </c>
      <c r="J1212" s="107">
        <f t="shared" si="83"/>
        <v>42366.912000000004</v>
      </c>
      <c r="K1212" s="2" t="s">
        <v>889</v>
      </c>
    </row>
    <row r="1213" spans="1:12" x14ac:dyDescent="0.25">
      <c r="A1213" s="120" t="s">
        <v>1437</v>
      </c>
      <c r="B1213" s="109" t="s">
        <v>1426</v>
      </c>
      <c r="C1213" s="110">
        <f t="shared" si="82"/>
        <v>47772.345600000001</v>
      </c>
      <c r="D1213" s="113">
        <f t="shared" si="75"/>
        <v>50638.686336000006</v>
      </c>
      <c r="E1213" s="110">
        <f t="shared" si="76"/>
        <v>44906.004863999995</v>
      </c>
      <c r="F1213" s="102" t="str">
        <f t="shared" si="84"/>
        <v/>
      </c>
      <c r="H1213" s="25">
        <v>22.89</v>
      </c>
      <c r="I1213" s="2" t="s">
        <v>888</v>
      </c>
      <c r="J1213" s="107">
        <f t="shared" si="83"/>
        <v>47772.345600000001</v>
      </c>
      <c r="K1213" s="2" t="s">
        <v>889</v>
      </c>
    </row>
    <row r="1214" spans="1:12" x14ac:dyDescent="0.25">
      <c r="A1214" s="120" t="s">
        <v>1438</v>
      </c>
      <c r="B1214" s="109" t="s">
        <v>1426</v>
      </c>
      <c r="C1214" s="110">
        <f t="shared" si="82"/>
        <v>53115.168000000005</v>
      </c>
      <c r="D1214" s="113">
        <f t="shared" si="75"/>
        <v>56302.078080000007</v>
      </c>
      <c r="E1214" s="110">
        <f t="shared" si="76"/>
        <v>49928.257920000004</v>
      </c>
      <c r="F1214" s="102" t="str">
        <f t="shared" si="84"/>
        <v/>
      </c>
      <c r="H1214" s="25">
        <v>25.45</v>
      </c>
      <c r="I1214" s="2" t="s">
        <v>888</v>
      </c>
      <c r="J1214" s="107">
        <f t="shared" si="83"/>
        <v>53115.168000000005</v>
      </c>
      <c r="K1214" s="2" t="s">
        <v>889</v>
      </c>
    </row>
    <row r="1215" spans="1:12" x14ac:dyDescent="0.25">
      <c r="A1215" s="120" t="s">
        <v>1439</v>
      </c>
      <c r="B1215" s="109" t="s">
        <v>1426</v>
      </c>
      <c r="C1215" s="110">
        <f t="shared" si="82"/>
        <v>58645.824000000001</v>
      </c>
      <c r="D1215" s="113">
        <f t="shared" si="75"/>
        <v>62164.57344</v>
      </c>
      <c r="E1215" s="110">
        <f t="shared" si="76"/>
        <v>55127.074560000001</v>
      </c>
      <c r="F1215" s="102" t="str">
        <f t="shared" si="84"/>
        <v/>
      </c>
      <c r="H1215" s="25">
        <v>28.1</v>
      </c>
      <c r="I1215" s="2" t="s">
        <v>888</v>
      </c>
      <c r="J1215" s="107">
        <f t="shared" si="83"/>
        <v>58645.824000000001</v>
      </c>
      <c r="K1215" s="2" t="s">
        <v>889</v>
      </c>
    </row>
    <row r="1216" spans="1:12" x14ac:dyDescent="0.25">
      <c r="A1216" s="120" t="s">
        <v>1440</v>
      </c>
      <c r="B1216" s="109" t="s">
        <v>1426</v>
      </c>
      <c r="C1216" s="110">
        <f t="shared" si="82"/>
        <v>64113.868799999997</v>
      </c>
      <c r="D1216" s="113">
        <f t="shared" si="75"/>
        <v>67960.700928000006</v>
      </c>
      <c r="E1216" s="110">
        <f t="shared" si="76"/>
        <v>60267.036671999995</v>
      </c>
      <c r="F1216" s="102" t="str">
        <f t="shared" si="84"/>
        <v/>
      </c>
      <c r="H1216" s="25">
        <v>30.72</v>
      </c>
      <c r="I1216" s="2" t="s">
        <v>888</v>
      </c>
      <c r="J1216" s="107">
        <f t="shared" si="83"/>
        <v>64113.868799999997</v>
      </c>
      <c r="K1216" s="2" t="s">
        <v>889</v>
      </c>
    </row>
    <row r="1217" spans="1:13" x14ac:dyDescent="0.25">
      <c r="A1217" s="120" t="s">
        <v>1441</v>
      </c>
      <c r="B1217" s="109" t="s">
        <v>1426</v>
      </c>
      <c r="C1217" s="110">
        <f t="shared" si="82"/>
        <v>69477.561600000001</v>
      </c>
      <c r="D1217" s="113">
        <f t="shared" si="75"/>
        <v>73646.215296000009</v>
      </c>
      <c r="E1217" s="110">
        <f t="shared" si="76"/>
        <v>65308.907904</v>
      </c>
      <c r="F1217" s="102" t="str">
        <f t="shared" si="84"/>
        <v/>
      </c>
      <c r="H1217" s="25">
        <v>33.29</v>
      </c>
      <c r="I1217" s="2" t="s">
        <v>888</v>
      </c>
      <c r="J1217" s="107">
        <f t="shared" si="83"/>
        <v>69477.561600000001</v>
      </c>
      <c r="K1217" s="2" t="s">
        <v>889</v>
      </c>
    </row>
    <row r="1218" spans="1:13" x14ac:dyDescent="0.25">
      <c r="A1218" s="120" t="s">
        <v>1442</v>
      </c>
      <c r="B1218" s="109" t="s">
        <v>1426</v>
      </c>
      <c r="C1218" s="110">
        <f t="shared" si="82"/>
        <v>74945.60639999999</v>
      </c>
      <c r="D1218" s="113">
        <f t="shared" ref="D1218:D1252" si="85">SUM(C1218*1.06)</f>
        <v>79442.342783999993</v>
      </c>
      <c r="E1218" s="110">
        <f t="shared" ref="E1218:E1281" si="86">SUM(C1218*0.94)</f>
        <v>70448.870015999986</v>
      </c>
      <c r="F1218" s="102" t="str">
        <f t="shared" si="84"/>
        <v/>
      </c>
      <c r="H1218" s="25">
        <v>35.909999999999997</v>
      </c>
      <c r="I1218" s="2" t="s">
        <v>888</v>
      </c>
      <c r="J1218" s="107">
        <f t="shared" si="83"/>
        <v>74945.60639999999</v>
      </c>
      <c r="K1218" s="2" t="s">
        <v>889</v>
      </c>
    </row>
    <row r="1219" spans="1:13" x14ac:dyDescent="0.25">
      <c r="A1219" s="120" t="s">
        <v>1443</v>
      </c>
      <c r="B1219" s="109" t="s">
        <v>1426</v>
      </c>
      <c r="C1219" s="110">
        <f t="shared" si="82"/>
        <v>80434.521599999993</v>
      </c>
      <c r="D1219" s="113">
        <f t="shared" si="85"/>
        <v>85260.592896000002</v>
      </c>
      <c r="E1219" s="110">
        <f t="shared" si="86"/>
        <v>75608.450303999984</v>
      </c>
      <c r="F1219" s="102" t="str">
        <f t="shared" si="84"/>
        <v>Duplicate</v>
      </c>
      <c r="H1219" s="25">
        <v>38.54</v>
      </c>
      <c r="I1219" s="2" t="s">
        <v>888</v>
      </c>
      <c r="J1219" s="107">
        <f t="shared" si="83"/>
        <v>80434.521599999993</v>
      </c>
      <c r="K1219" s="2" t="s">
        <v>889</v>
      </c>
    </row>
    <row r="1220" spans="1:13" x14ac:dyDescent="0.25">
      <c r="A1220" s="120" t="s">
        <v>1444</v>
      </c>
      <c r="B1220" s="109" t="s">
        <v>1426</v>
      </c>
      <c r="C1220" s="110">
        <f t="shared" si="82"/>
        <v>42366.912000000004</v>
      </c>
      <c r="D1220" s="113">
        <f t="shared" si="85"/>
        <v>44908.926720000003</v>
      </c>
      <c r="E1220" s="110">
        <f t="shared" si="86"/>
        <v>39824.897280000005</v>
      </c>
      <c r="F1220" s="102" t="str">
        <f t="shared" si="84"/>
        <v>Duplicate</v>
      </c>
      <c r="H1220" s="25">
        <v>20.3</v>
      </c>
      <c r="I1220" s="2" t="s">
        <v>888</v>
      </c>
      <c r="J1220" s="107">
        <f t="shared" si="83"/>
        <v>42366.912000000004</v>
      </c>
      <c r="K1220" s="2" t="s">
        <v>889</v>
      </c>
    </row>
    <row r="1221" spans="1:13" x14ac:dyDescent="0.25">
      <c r="A1221" s="120" t="s">
        <v>1445</v>
      </c>
      <c r="B1221" s="109" t="s">
        <v>1426</v>
      </c>
      <c r="C1221" s="110">
        <f t="shared" si="82"/>
        <v>46457.510400000006</v>
      </c>
      <c r="D1221" s="113">
        <f t="shared" si="85"/>
        <v>49244.961024000011</v>
      </c>
      <c r="E1221" s="110">
        <f t="shared" si="86"/>
        <v>43670.059776000002</v>
      </c>
      <c r="F1221" s="102" t="str">
        <f t="shared" si="84"/>
        <v/>
      </c>
      <c r="H1221" s="25">
        <v>22.26</v>
      </c>
      <c r="I1221" s="2" t="s">
        <v>888</v>
      </c>
      <c r="J1221" s="107">
        <f t="shared" si="83"/>
        <v>46457.510400000006</v>
      </c>
      <c r="K1221" s="2" t="s">
        <v>889</v>
      </c>
    </row>
    <row r="1222" spans="1:13" x14ac:dyDescent="0.25">
      <c r="A1222" s="120" t="s">
        <v>1446</v>
      </c>
      <c r="B1222" s="109" t="s">
        <v>1426</v>
      </c>
      <c r="C1222" s="110">
        <f t="shared" si="82"/>
        <v>50735.9424</v>
      </c>
      <c r="D1222" s="113">
        <f t="shared" si="85"/>
        <v>53780.098944000005</v>
      </c>
      <c r="E1222" s="110">
        <f t="shared" si="86"/>
        <v>47691.785855999995</v>
      </c>
      <c r="F1222" s="102" t="str">
        <f t="shared" si="84"/>
        <v/>
      </c>
      <c r="H1222" s="25">
        <v>24.31</v>
      </c>
      <c r="I1222" s="2" t="s">
        <v>888</v>
      </c>
      <c r="J1222" s="107">
        <f t="shared" si="83"/>
        <v>50735.9424</v>
      </c>
      <c r="K1222" s="2" t="s">
        <v>889</v>
      </c>
    </row>
    <row r="1223" spans="1:13" x14ac:dyDescent="0.25">
      <c r="A1223" s="120" t="s">
        <v>1447</v>
      </c>
      <c r="B1223" s="109" t="s">
        <v>1426</v>
      </c>
      <c r="C1223" s="110">
        <f t="shared" si="82"/>
        <v>55035.2448</v>
      </c>
      <c r="D1223" s="113">
        <f t="shared" si="85"/>
        <v>58337.359488000002</v>
      </c>
      <c r="E1223" s="110">
        <f t="shared" si="86"/>
        <v>51733.130111999999</v>
      </c>
      <c r="F1223" s="102" t="str">
        <f t="shared" si="84"/>
        <v/>
      </c>
      <c r="H1223" s="25">
        <v>26.37</v>
      </c>
      <c r="I1223" s="2" t="s">
        <v>888</v>
      </c>
      <c r="J1223" s="107">
        <f t="shared" si="83"/>
        <v>55035.2448</v>
      </c>
      <c r="K1223" s="2" t="s">
        <v>889</v>
      </c>
    </row>
    <row r="1224" spans="1:13" x14ac:dyDescent="0.25">
      <c r="A1224" s="120" t="s">
        <v>1448</v>
      </c>
      <c r="B1224" s="109" t="s">
        <v>1426</v>
      </c>
      <c r="C1224" s="110">
        <f t="shared" si="82"/>
        <v>59230.195200000002</v>
      </c>
      <c r="D1224" s="113">
        <f t="shared" si="85"/>
        <v>62784.006912000004</v>
      </c>
      <c r="E1224" s="110">
        <f t="shared" si="86"/>
        <v>55676.383487999999</v>
      </c>
      <c r="F1224" s="102" t="str">
        <f t="shared" si="84"/>
        <v/>
      </c>
      <c r="H1224" s="25">
        <v>28.38</v>
      </c>
      <c r="I1224" s="2" t="s">
        <v>888</v>
      </c>
      <c r="J1224" s="107">
        <f t="shared" si="83"/>
        <v>59230.195200000002</v>
      </c>
      <c r="K1224" s="2" t="s">
        <v>889</v>
      </c>
    </row>
    <row r="1225" spans="1:13" x14ac:dyDescent="0.25">
      <c r="A1225" s="120" t="s">
        <v>1449</v>
      </c>
      <c r="B1225" s="109" t="s">
        <v>1426</v>
      </c>
      <c r="C1225" s="110">
        <f t="shared" si="82"/>
        <v>63466.88640000001</v>
      </c>
      <c r="D1225" s="113">
        <f t="shared" si="85"/>
        <v>67274.899584000013</v>
      </c>
      <c r="E1225" s="110">
        <f t="shared" si="86"/>
        <v>59658.873216000007</v>
      </c>
      <c r="F1225" s="102" t="str">
        <f t="shared" si="84"/>
        <v/>
      </c>
      <c r="H1225" s="25">
        <v>30.41</v>
      </c>
      <c r="I1225" s="2" t="s">
        <v>888</v>
      </c>
      <c r="J1225" s="107">
        <f t="shared" si="83"/>
        <v>63466.88640000001</v>
      </c>
      <c r="K1225" s="2" t="s">
        <v>889</v>
      </c>
    </row>
    <row r="1226" spans="1:13" x14ac:dyDescent="0.25">
      <c r="A1226" s="120" t="s">
        <v>1450</v>
      </c>
      <c r="B1226" s="109" t="s">
        <v>1426</v>
      </c>
      <c r="C1226" s="110">
        <f t="shared" si="82"/>
        <v>67640.96639999999</v>
      </c>
      <c r="D1226" s="113">
        <f t="shared" si="85"/>
        <v>71699.424383999998</v>
      </c>
      <c r="E1226" s="110">
        <f t="shared" si="86"/>
        <v>63582.50841599999</v>
      </c>
      <c r="F1226" s="102" t="str">
        <f t="shared" si="84"/>
        <v/>
      </c>
      <c r="H1226" s="25">
        <v>32.409999999999997</v>
      </c>
      <c r="I1226" s="2" t="s">
        <v>888</v>
      </c>
      <c r="J1226" s="107">
        <f t="shared" si="83"/>
        <v>67640.96639999999</v>
      </c>
      <c r="K1226" s="2" t="s">
        <v>889</v>
      </c>
    </row>
    <row r="1227" spans="1:13" x14ac:dyDescent="0.25">
      <c r="A1227" s="120" t="s">
        <v>1451</v>
      </c>
      <c r="B1227" s="109" t="s">
        <v>1426</v>
      </c>
      <c r="C1227" s="110">
        <f t="shared" si="82"/>
        <v>71898.528000000006</v>
      </c>
      <c r="D1227" s="113">
        <f t="shared" si="85"/>
        <v>76212.43968000001</v>
      </c>
      <c r="E1227" s="110">
        <f t="shared" si="86"/>
        <v>67584.616320000001</v>
      </c>
      <c r="F1227" s="102" t="str">
        <f t="shared" si="84"/>
        <v/>
      </c>
      <c r="H1227" s="25">
        <v>34.450000000000003</v>
      </c>
      <c r="I1227" s="2" t="s">
        <v>888</v>
      </c>
      <c r="J1227" s="107">
        <f t="shared" si="83"/>
        <v>71898.528000000006</v>
      </c>
      <c r="K1227" s="2" t="s">
        <v>889</v>
      </c>
    </row>
    <row r="1228" spans="1:13" x14ac:dyDescent="0.25">
      <c r="A1228" s="120" t="s">
        <v>1452</v>
      </c>
      <c r="B1228" s="109" t="s">
        <v>1426</v>
      </c>
      <c r="C1228" s="110">
        <f t="shared" si="82"/>
        <v>76176.960000000006</v>
      </c>
      <c r="D1228" s="113">
        <f t="shared" si="85"/>
        <v>80747.577600000004</v>
      </c>
      <c r="E1228" s="110">
        <f t="shared" si="86"/>
        <v>71606.342400000009</v>
      </c>
      <c r="F1228" s="102" t="str">
        <f t="shared" si="84"/>
        <v/>
      </c>
      <c r="H1228" s="25">
        <v>36.5</v>
      </c>
      <c r="I1228" s="2" t="s">
        <v>888</v>
      </c>
      <c r="J1228" s="107">
        <f t="shared" si="83"/>
        <v>76176.960000000006</v>
      </c>
      <c r="K1228" s="2" t="s">
        <v>889</v>
      </c>
    </row>
    <row r="1229" spans="1:13" x14ac:dyDescent="0.25">
      <c r="A1229" s="120" t="s">
        <v>1453</v>
      </c>
      <c r="B1229" s="109" t="s">
        <v>1426</v>
      </c>
      <c r="C1229" s="110">
        <f t="shared" si="82"/>
        <v>80392.780800000008</v>
      </c>
      <c r="D1229" s="113">
        <f t="shared" si="85"/>
        <v>85216.34764800001</v>
      </c>
      <c r="E1229" s="110">
        <f t="shared" si="86"/>
        <v>75569.213952000006</v>
      </c>
      <c r="F1229" s="102" t="str">
        <f t="shared" si="84"/>
        <v>Duplicate</v>
      </c>
      <c r="H1229" s="25">
        <v>38.520000000000003</v>
      </c>
      <c r="I1229" s="2" t="s">
        <v>888</v>
      </c>
      <c r="J1229" s="107">
        <f t="shared" si="83"/>
        <v>80392.780800000008</v>
      </c>
      <c r="K1229" s="2" t="s">
        <v>889</v>
      </c>
    </row>
    <row r="1230" spans="1:13" x14ac:dyDescent="0.25">
      <c r="A1230" s="120" t="s">
        <v>1454</v>
      </c>
      <c r="B1230" s="109" t="s">
        <v>1426</v>
      </c>
      <c r="C1230" s="110">
        <f t="shared" si="82"/>
        <v>94647.26400000001</v>
      </c>
      <c r="D1230" s="113">
        <f t="shared" si="85"/>
        <v>100326.09984000001</v>
      </c>
      <c r="E1230" s="110">
        <f t="shared" si="86"/>
        <v>88968.42816000001</v>
      </c>
      <c r="F1230" s="102" t="str">
        <f t="shared" si="84"/>
        <v/>
      </c>
      <c r="H1230" s="25">
        <v>45.35</v>
      </c>
      <c r="I1230" s="2" t="s">
        <v>888</v>
      </c>
      <c r="J1230" s="107">
        <f t="shared" si="83"/>
        <v>94647.26400000001</v>
      </c>
      <c r="K1230" s="2" t="s">
        <v>889</v>
      </c>
    </row>
    <row r="1231" spans="1:13" x14ac:dyDescent="0.25">
      <c r="A1231" s="120" t="s">
        <v>1455</v>
      </c>
      <c r="B1231" s="109" t="s">
        <v>1426</v>
      </c>
      <c r="C1231" s="110">
        <f t="shared" si="82"/>
        <v>105854.6688</v>
      </c>
      <c r="D1231" s="113">
        <f t="shared" si="85"/>
        <v>112205.948928</v>
      </c>
      <c r="E1231" s="110">
        <f t="shared" si="86"/>
        <v>99503.388672000001</v>
      </c>
      <c r="F1231" s="102" t="str">
        <f t="shared" si="84"/>
        <v/>
      </c>
      <c r="H1231" s="25">
        <v>50.72</v>
      </c>
      <c r="I1231" s="2" t="s">
        <v>888</v>
      </c>
      <c r="J1231" s="107">
        <f t="shared" si="83"/>
        <v>105854.6688</v>
      </c>
      <c r="K1231" s="2" t="s">
        <v>889</v>
      </c>
    </row>
    <row r="1232" spans="1:13" x14ac:dyDescent="0.25">
      <c r="A1232" s="120" t="s">
        <v>1456</v>
      </c>
      <c r="B1232" s="109" t="s">
        <v>166</v>
      </c>
      <c r="C1232" s="110">
        <v>62416</v>
      </c>
      <c r="D1232" s="113">
        <f t="shared" si="85"/>
        <v>66160.960000000006</v>
      </c>
      <c r="E1232" s="110">
        <f t="shared" si="86"/>
        <v>58671.039999999994</v>
      </c>
      <c r="F1232" s="102" t="str">
        <f t="shared" si="84"/>
        <v/>
      </c>
      <c r="G1232" s="13" t="s">
        <v>1457</v>
      </c>
      <c r="K1232" s="25"/>
      <c r="M1232" s="26"/>
    </row>
    <row r="1233" spans="1:17" x14ac:dyDescent="0.25">
      <c r="A1233" s="120" t="s">
        <v>1458</v>
      </c>
      <c r="B1233" s="109" t="s">
        <v>166</v>
      </c>
      <c r="C1233" s="110">
        <v>78548</v>
      </c>
      <c r="D1233" s="113">
        <f t="shared" si="85"/>
        <v>83260.88</v>
      </c>
      <c r="E1233" s="110">
        <f t="shared" si="86"/>
        <v>73835.12</v>
      </c>
      <c r="F1233" s="102" t="str">
        <f t="shared" si="84"/>
        <v/>
      </c>
      <c r="K1233" s="25"/>
      <c r="M1233" s="26"/>
    </row>
    <row r="1234" spans="1:17" x14ac:dyDescent="0.25">
      <c r="A1234" s="120" t="s">
        <v>1459</v>
      </c>
      <c r="B1234" s="109" t="s">
        <v>166</v>
      </c>
      <c r="C1234" s="110">
        <v>40760</v>
      </c>
      <c r="D1234" s="113">
        <f t="shared" si="85"/>
        <v>43205.599999999999</v>
      </c>
      <c r="E1234" s="110">
        <f t="shared" si="86"/>
        <v>38314.400000000001</v>
      </c>
      <c r="F1234" s="102" t="str">
        <f t="shared" si="84"/>
        <v/>
      </c>
      <c r="K1234" s="25"/>
      <c r="M1234" s="26"/>
    </row>
    <row r="1235" spans="1:17" x14ac:dyDescent="0.25">
      <c r="A1235" s="120" t="s">
        <v>1460</v>
      </c>
      <c r="B1235" s="109" t="s">
        <v>166</v>
      </c>
      <c r="C1235" s="110">
        <v>42929</v>
      </c>
      <c r="D1235" s="113">
        <f t="shared" si="85"/>
        <v>45504.740000000005</v>
      </c>
      <c r="E1235" s="110">
        <f t="shared" si="86"/>
        <v>40353.259999999995</v>
      </c>
      <c r="F1235" s="102" t="str">
        <f t="shared" si="84"/>
        <v/>
      </c>
      <c r="K1235" s="25"/>
      <c r="M1235" s="26"/>
    </row>
    <row r="1236" spans="1:17" x14ac:dyDescent="0.25">
      <c r="A1236" s="120" t="s">
        <v>1461</v>
      </c>
      <c r="B1236" s="109" t="s">
        <v>166</v>
      </c>
      <c r="C1236" s="110">
        <v>44903</v>
      </c>
      <c r="D1236" s="113">
        <f t="shared" si="85"/>
        <v>47597.18</v>
      </c>
      <c r="E1236" s="110">
        <f t="shared" si="86"/>
        <v>42208.82</v>
      </c>
      <c r="F1236" s="102" t="str">
        <f t="shared" si="84"/>
        <v/>
      </c>
      <c r="K1236" s="25"/>
      <c r="M1236" s="26"/>
    </row>
    <row r="1237" spans="1:17" x14ac:dyDescent="0.25">
      <c r="A1237" s="108" t="s">
        <v>1462</v>
      </c>
      <c r="B1237" s="109" t="s">
        <v>166</v>
      </c>
      <c r="C1237" s="110">
        <v>49947</v>
      </c>
      <c r="D1237" s="111">
        <f t="shared" si="85"/>
        <v>52943.82</v>
      </c>
      <c r="E1237" s="111">
        <f t="shared" si="86"/>
        <v>46950.18</v>
      </c>
      <c r="F1237" s="102" t="str">
        <f t="shared" si="84"/>
        <v/>
      </c>
      <c r="K1237" s="28"/>
      <c r="L1237" s="28"/>
      <c r="M1237" s="28"/>
      <c r="N1237" s="28"/>
    </row>
    <row r="1238" spans="1:17" x14ac:dyDescent="0.25">
      <c r="A1238" s="108" t="s">
        <v>1463</v>
      </c>
      <c r="B1238" s="109" t="s">
        <v>166</v>
      </c>
      <c r="C1238" s="110">
        <v>52405</v>
      </c>
      <c r="D1238" s="111">
        <f t="shared" si="85"/>
        <v>55549.3</v>
      </c>
      <c r="E1238" s="111">
        <f t="shared" si="86"/>
        <v>49260.7</v>
      </c>
      <c r="F1238" s="102" t="str">
        <f t="shared" si="84"/>
        <v/>
      </c>
      <c r="K1238" s="28"/>
      <c r="L1238" s="28"/>
      <c r="M1238" s="28"/>
      <c r="N1238" s="28"/>
    </row>
    <row r="1239" spans="1:17" x14ac:dyDescent="0.25">
      <c r="A1239" s="108" t="s">
        <v>1464</v>
      </c>
      <c r="B1239" s="109" t="s">
        <v>166</v>
      </c>
      <c r="C1239" s="110">
        <v>57409</v>
      </c>
      <c r="D1239" s="111">
        <f t="shared" si="85"/>
        <v>60853.54</v>
      </c>
      <c r="E1239" s="111">
        <f t="shared" si="86"/>
        <v>53964.46</v>
      </c>
      <c r="F1239" s="102" t="str">
        <f t="shared" si="84"/>
        <v/>
      </c>
      <c r="H1239" s="28"/>
      <c r="I1239" s="28"/>
      <c r="J1239" s="28"/>
      <c r="O1239" s="28"/>
      <c r="P1239" s="28"/>
      <c r="Q1239" s="28"/>
    </row>
    <row r="1240" spans="1:17" x14ac:dyDescent="0.25">
      <c r="A1240" s="108" t="s">
        <v>1465</v>
      </c>
      <c r="B1240" s="109" t="s">
        <v>166</v>
      </c>
      <c r="C1240" s="110">
        <v>55169</v>
      </c>
      <c r="D1240" s="113">
        <f t="shared" si="85"/>
        <v>58479.14</v>
      </c>
      <c r="E1240" s="110">
        <f t="shared" si="86"/>
        <v>51858.86</v>
      </c>
      <c r="F1240" s="102" t="str">
        <f t="shared" si="84"/>
        <v/>
      </c>
      <c r="G1240" s="28"/>
      <c r="H1240" s="28"/>
      <c r="I1240" s="28"/>
      <c r="J1240" s="28"/>
      <c r="O1240" s="28"/>
      <c r="P1240" s="28"/>
      <c r="Q1240" s="28"/>
    </row>
    <row r="1241" spans="1:17" x14ac:dyDescent="0.25">
      <c r="A1241" s="108" t="s">
        <v>1466</v>
      </c>
      <c r="B1241" s="109" t="s">
        <v>166</v>
      </c>
      <c r="C1241" s="110">
        <v>58289</v>
      </c>
      <c r="D1241" s="113">
        <f t="shared" si="85"/>
        <v>61786.340000000004</v>
      </c>
      <c r="E1241" s="110">
        <f t="shared" si="86"/>
        <v>54791.659999999996</v>
      </c>
      <c r="F1241" s="102" t="str">
        <f t="shared" si="84"/>
        <v/>
      </c>
    </row>
    <row r="1242" spans="1:17" x14ac:dyDescent="0.25">
      <c r="A1242" s="108" t="s">
        <v>1467</v>
      </c>
      <c r="B1242" s="109" t="s">
        <v>166</v>
      </c>
      <c r="C1242" s="110">
        <v>60844</v>
      </c>
      <c r="D1242" s="113">
        <f t="shared" si="85"/>
        <v>64494.640000000007</v>
      </c>
      <c r="E1242" s="110">
        <f t="shared" si="86"/>
        <v>57193.359999999993</v>
      </c>
      <c r="F1242" s="102" t="str">
        <f t="shared" si="84"/>
        <v/>
      </c>
      <c r="G1242" s="28"/>
    </row>
    <row r="1243" spans="1:17" x14ac:dyDescent="0.25">
      <c r="A1243" s="108" t="s">
        <v>1468</v>
      </c>
      <c r="B1243" s="109" t="s">
        <v>166</v>
      </c>
      <c r="C1243" s="110">
        <v>65693</v>
      </c>
      <c r="D1243" s="113">
        <f t="shared" si="85"/>
        <v>69634.58</v>
      </c>
      <c r="E1243" s="110">
        <f t="shared" si="86"/>
        <v>61751.42</v>
      </c>
      <c r="F1243" s="102" t="str">
        <f t="shared" si="84"/>
        <v/>
      </c>
    </row>
    <row r="1244" spans="1:17" x14ac:dyDescent="0.25">
      <c r="A1244" s="108" t="s">
        <v>1469</v>
      </c>
      <c r="B1244" s="109" t="s">
        <v>166</v>
      </c>
      <c r="C1244" s="110">
        <v>52176</v>
      </c>
      <c r="D1244" s="113">
        <f t="shared" si="85"/>
        <v>55306.560000000005</v>
      </c>
      <c r="E1244" s="110">
        <f t="shared" si="86"/>
        <v>49045.439999999995</v>
      </c>
      <c r="F1244" s="102" t="str">
        <f t="shared" si="84"/>
        <v/>
      </c>
    </row>
    <row r="1245" spans="1:17" x14ac:dyDescent="0.25">
      <c r="A1245" s="108" t="s">
        <v>1470</v>
      </c>
      <c r="B1245" s="109" t="s">
        <v>166</v>
      </c>
      <c r="C1245" s="110">
        <v>53287</v>
      </c>
      <c r="D1245" s="113">
        <f t="shared" si="85"/>
        <v>56484.22</v>
      </c>
      <c r="E1245" s="110">
        <f t="shared" si="86"/>
        <v>50089.78</v>
      </c>
      <c r="F1245" s="102" t="str">
        <f t="shared" si="84"/>
        <v/>
      </c>
    </row>
    <row r="1246" spans="1:17" x14ac:dyDescent="0.25">
      <c r="A1246" s="108" t="s">
        <v>1471</v>
      </c>
      <c r="B1246" s="109" t="s">
        <v>1472</v>
      </c>
      <c r="C1246" s="110">
        <v>49499</v>
      </c>
      <c r="D1246" s="113">
        <f t="shared" si="85"/>
        <v>52468.94</v>
      </c>
      <c r="E1246" s="110">
        <f t="shared" si="86"/>
        <v>46529.06</v>
      </c>
      <c r="F1246" s="102" t="str">
        <f t="shared" si="84"/>
        <v/>
      </c>
      <c r="G1246" s="28"/>
    </row>
    <row r="1247" spans="1:17" x14ac:dyDescent="0.25">
      <c r="A1247" s="108" t="s">
        <v>1473</v>
      </c>
      <c r="B1247" s="109" t="s">
        <v>1472</v>
      </c>
      <c r="C1247" s="110">
        <v>49723</v>
      </c>
      <c r="D1247" s="113">
        <f t="shared" si="85"/>
        <v>52706.380000000005</v>
      </c>
      <c r="E1247" s="110">
        <f t="shared" si="86"/>
        <v>46739.619999999995</v>
      </c>
      <c r="F1247" s="102" t="str">
        <f t="shared" si="84"/>
        <v/>
      </c>
    </row>
    <row r="1248" spans="1:17" x14ac:dyDescent="0.25">
      <c r="A1248" s="108" t="s">
        <v>1474</v>
      </c>
      <c r="B1248" s="109" t="s">
        <v>123</v>
      </c>
      <c r="C1248" s="110">
        <v>84745</v>
      </c>
      <c r="D1248" s="113">
        <f t="shared" si="85"/>
        <v>89829.700000000012</v>
      </c>
      <c r="E1248" s="110">
        <f t="shared" si="86"/>
        <v>79660.299999999988</v>
      </c>
      <c r="F1248" s="102" t="str">
        <f t="shared" si="84"/>
        <v/>
      </c>
      <c r="G1248" s="4" t="s">
        <v>1475</v>
      </c>
    </row>
    <row r="1249" spans="1:7" x14ac:dyDescent="0.25">
      <c r="A1249" s="108" t="s">
        <v>1476</v>
      </c>
      <c r="B1249" s="109" t="s">
        <v>123</v>
      </c>
      <c r="C1249" s="110">
        <v>90817</v>
      </c>
      <c r="D1249" s="113">
        <f t="shared" si="85"/>
        <v>96266.02</v>
      </c>
      <c r="E1249" s="110">
        <f t="shared" si="86"/>
        <v>85367.98</v>
      </c>
      <c r="F1249" s="102" t="str">
        <f t="shared" si="84"/>
        <v/>
      </c>
    </row>
    <row r="1250" spans="1:7" x14ac:dyDescent="0.25">
      <c r="A1250" s="108" t="s">
        <v>1477</v>
      </c>
      <c r="B1250" s="109" t="s">
        <v>123</v>
      </c>
      <c r="C1250" s="110">
        <v>101689</v>
      </c>
      <c r="D1250" s="113">
        <f t="shared" si="85"/>
        <v>107790.34000000001</v>
      </c>
      <c r="E1250" s="110">
        <f t="shared" si="86"/>
        <v>95587.659999999989</v>
      </c>
      <c r="F1250" s="102" t="str">
        <f t="shared" si="84"/>
        <v/>
      </c>
    </row>
    <row r="1251" spans="1:7" x14ac:dyDescent="0.25">
      <c r="A1251" s="108" t="s">
        <v>1478</v>
      </c>
      <c r="B1251" s="109" t="s">
        <v>123</v>
      </c>
      <c r="C1251" s="110">
        <v>121479</v>
      </c>
      <c r="D1251" s="113">
        <f t="shared" si="85"/>
        <v>128767.74</v>
      </c>
      <c r="E1251" s="110">
        <f t="shared" si="86"/>
        <v>114190.26</v>
      </c>
      <c r="F1251" s="102" t="str">
        <f t="shared" si="84"/>
        <v/>
      </c>
    </row>
    <row r="1252" spans="1:7" x14ac:dyDescent="0.25">
      <c r="A1252" s="108" t="s">
        <v>1479</v>
      </c>
      <c r="B1252" s="109" t="s">
        <v>123</v>
      </c>
      <c r="C1252" s="110">
        <v>135009</v>
      </c>
      <c r="D1252" s="113">
        <f t="shared" si="85"/>
        <v>143109.54</v>
      </c>
      <c r="E1252" s="110">
        <f t="shared" si="86"/>
        <v>126908.45999999999</v>
      </c>
      <c r="F1252" s="102" t="str">
        <f t="shared" si="84"/>
        <v/>
      </c>
    </row>
    <row r="1253" spans="1:7" x14ac:dyDescent="0.25">
      <c r="A1253" s="108" t="s">
        <v>1480</v>
      </c>
      <c r="B1253" s="109" t="s">
        <v>123</v>
      </c>
      <c r="C1253" s="110">
        <v>104305</v>
      </c>
      <c r="D1253" s="113">
        <f t="shared" ref="D1253:D1266" si="87">SUM(C1253*1.06)</f>
        <v>110563.3</v>
      </c>
      <c r="E1253" s="110">
        <f t="shared" si="86"/>
        <v>98046.7</v>
      </c>
      <c r="F1253" s="102" t="str">
        <f t="shared" si="84"/>
        <v/>
      </c>
    </row>
    <row r="1254" spans="1:7" x14ac:dyDescent="0.25">
      <c r="A1254" s="108" t="s">
        <v>1481</v>
      </c>
      <c r="B1254" s="109" t="s">
        <v>123</v>
      </c>
      <c r="C1254" s="110">
        <v>106671</v>
      </c>
      <c r="D1254" s="113">
        <f t="shared" si="87"/>
        <v>113071.26000000001</v>
      </c>
      <c r="E1254" s="110">
        <f t="shared" si="86"/>
        <v>100270.73999999999</v>
      </c>
      <c r="F1254" s="102" t="str">
        <f t="shared" si="84"/>
        <v/>
      </c>
    </row>
    <row r="1255" spans="1:7" x14ac:dyDescent="0.25">
      <c r="A1255" s="108" t="s">
        <v>1482</v>
      </c>
      <c r="B1255" s="109" t="s">
        <v>123</v>
      </c>
      <c r="C1255" s="110">
        <v>112859</v>
      </c>
      <c r="D1255" s="113">
        <f t="shared" si="87"/>
        <v>119630.54000000001</v>
      </c>
      <c r="E1255" s="110">
        <f t="shared" si="86"/>
        <v>106087.45999999999</v>
      </c>
      <c r="F1255" s="102" t="str">
        <f t="shared" si="84"/>
        <v/>
      </c>
    </row>
    <row r="1256" spans="1:7" x14ac:dyDescent="0.25">
      <c r="A1256" s="108" t="s">
        <v>1483</v>
      </c>
      <c r="B1256" s="109" t="s">
        <v>123</v>
      </c>
      <c r="C1256" s="110">
        <v>83010</v>
      </c>
      <c r="D1256" s="113">
        <f t="shared" si="87"/>
        <v>87990.6</v>
      </c>
      <c r="E1256" s="110">
        <f t="shared" si="86"/>
        <v>78029.399999999994</v>
      </c>
      <c r="F1256" s="102" t="str">
        <f t="shared" si="84"/>
        <v/>
      </c>
    </row>
    <row r="1257" spans="1:7" x14ac:dyDescent="0.25">
      <c r="A1257" s="108" t="s">
        <v>1484</v>
      </c>
      <c r="B1257" s="109" t="s">
        <v>123</v>
      </c>
      <c r="C1257" s="110">
        <v>94578</v>
      </c>
      <c r="D1257" s="113">
        <f t="shared" si="87"/>
        <v>100252.68000000001</v>
      </c>
      <c r="E1257" s="110">
        <f t="shared" si="86"/>
        <v>88903.319999999992</v>
      </c>
      <c r="F1257" s="102" t="str">
        <f t="shared" si="84"/>
        <v/>
      </c>
    </row>
    <row r="1258" spans="1:7" x14ac:dyDescent="0.25">
      <c r="A1258" s="108" t="s">
        <v>1485</v>
      </c>
      <c r="B1258" s="109" t="s">
        <v>123</v>
      </c>
      <c r="C1258" s="110">
        <v>108214</v>
      </c>
      <c r="D1258" s="113">
        <f t="shared" si="87"/>
        <v>114706.84000000001</v>
      </c>
      <c r="E1258" s="110">
        <f t="shared" si="86"/>
        <v>101721.15999999999</v>
      </c>
      <c r="F1258" s="102" t="str">
        <f t="shared" si="84"/>
        <v/>
      </c>
    </row>
    <row r="1259" spans="1:7" x14ac:dyDescent="0.25">
      <c r="A1259" s="108" t="s">
        <v>1486</v>
      </c>
      <c r="B1259" s="124" t="s">
        <v>254</v>
      </c>
      <c r="C1259" s="110">
        <v>61366</v>
      </c>
      <c r="D1259" s="113">
        <f t="shared" si="87"/>
        <v>65047.960000000006</v>
      </c>
      <c r="E1259" s="110">
        <f t="shared" si="86"/>
        <v>57684.039999999994</v>
      </c>
      <c r="F1259" s="102" t="str">
        <f t="shared" si="84"/>
        <v/>
      </c>
      <c r="G1259" s="4" t="s">
        <v>1487</v>
      </c>
    </row>
    <row r="1260" spans="1:7" x14ac:dyDescent="0.25">
      <c r="A1260" s="108" t="s">
        <v>1488</v>
      </c>
      <c r="B1260" s="124" t="s">
        <v>254</v>
      </c>
      <c r="C1260" s="110">
        <v>64776</v>
      </c>
      <c r="D1260" s="113">
        <f t="shared" si="87"/>
        <v>68662.559999999998</v>
      </c>
      <c r="E1260" s="110">
        <f t="shared" si="86"/>
        <v>60889.439999999995</v>
      </c>
      <c r="F1260" s="102" t="str">
        <f t="shared" si="84"/>
        <v/>
      </c>
    </row>
    <row r="1261" spans="1:7" x14ac:dyDescent="0.25">
      <c r="A1261" s="108" t="s">
        <v>1489</v>
      </c>
      <c r="B1261" s="124" t="s">
        <v>254</v>
      </c>
      <c r="C1261" s="110">
        <v>72845</v>
      </c>
      <c r="D1261" s="113">
        <f t="shared" si="87"/>
        <v>77215.7</v>
      </c>
      <c r="E1261" s="110">
        <f t="shared" si="86"/>
        <v>68474.3</v>
      </c>
      <c r="F1261" s="102" t="str">
        <f t="shared" si="84"/>
        <v/>
      </c>
    </row>
    <row r="1262" spans="1:7" x14ac:dyDescent="0.25">
      <c r="A1262" s="108" t="s">
        <v>1490</v>
      </c>
      <c r="B1262" s="124" t="s">
        <v>254</v>
      </c>
      <c r="C1262" s="110">
        <v>80379</v>
      </c>
      <c r="D1262" s="113">
        <f t="shared" si="87"/>
        <v>85201.74</v>
      </c>
      <c r="E1262" s="110">
        <f t="shared" si="86"/>
        <v>75556.259999999995</v>
      </c>
      <c r="F1262" s="102" t="str">
        <f t="shared" si="84"/>
        <v/>
      </c>
      <c r="G1262" s="13"/>
    </row>
    <row r="1263" spans="1:7" x14ac:dyDescent="0.25">
      <c r="A1263" s="108" t="s">
        <v>1491</v>
      </c>
      <c r="B1263" s="124" t="s">
        <v>254</v>
      </c>
      <c r="C1263" s="110">
        <v>89972</v>
      </c>
      <c r="D1263" s="113">
        <f t="shared" si="87"/>
        <v>95370.32</v>
      </c>
      <c r="E1263" s="110">
        <f t="shared" si="86"/>
        <v>84573.68</v>
      </c>
      <c r="F1263" s="102" t="str">
        <f t="shared" si="84"/>
        <v/>
      </c>
    </row>
    <row r="1264" spans="1:7" x14ac:dyDescent="0.25">
      <c r="A1264" s="108" t="s">
        <v>1492</v>
      </c>
      <c r="B1264" s="124" t="s">
        <v>254</v>
      </c>
      <c r="C1264" s="110">
        <v>101342</v>
      </c>
      <c r="D1264" s="113">
        <f t="shared" si="87"/>
        <v>107422.52</v>
      </c>
      <c r="E1264" s="110">
        <f t="shared" si="86"/>
        <v>95261.48</v>
      </c>
      <c r="F1264" s="102" t="str">
        <f t="shared" si="84"/>
        <v/>
      </c>
      <c r="G1264" s="4"/>
    </row>
    <row r="1265" spans="1:13" x14ac:dyDescent="0.25">
      <c r="A1265" s="108" t="s">
        <v>1493</v>
      </c>
      <c r="B1265" s="124" t="s">
        <v>254</v>
      </c>
      <c r="C1265" s="110">
        <v>111365</v>
      </c>
      <c r="D1265" s="113">
        <f t="shared" si="87"/>
        <v>118046.90000000001</v>
      </c>
      <c r="E1265" s="110">
        <f t="shared" si="86"/>
        <v>104683.09999999999</v>
      </c>
      <c r="F1265" s="102" t="str">
        <f t="shared" si="84"/>
        <v/>
      </c>
    </row>
    <row r="1266" spans="1:13" x14ac:dyDescent="0.25">
      <c r="A1266" s="108" t="s">
        <v>1494</v>
      </c>
      <c r="B1266" s="124" t="s">
        <v>254</v>
      </c>
      <c r="C1266" s="110">
        <v>123889</v>
      </c>
      <c r="D1266" s="113">
        <f t="shared" si="87"/>
        <v>131322.34</v>
      </c>
      <c r="E1266" s="110">
        <f t="shared" si="86"/>
        <v>116455.65999999999</v>
      </c>
      <c r="F1266" s="102" t="str">
        <f t="shared" si="84"/>
        <v/>
      </c>
    </row>
    <row r="1267" spans="1:13" x14ac:dyDescent="0.25">
      <c r="A1267" s="108" t="s">
        <v>1495</v>
      </c>
      <c r="B1267" s="124" t="s">
        <v>254</v>
      </c>
      <c r="C1267" s="110">
        <v>98315</v>
      </c>
      <c r="D1267" s="113">
        <f t="shared" ref="D1267:D1277" si="88">SUM(C1267*1.06)</f>
        <v>104213.90000000001</v>
      </c>
      <c r="E1267" s="110">
        <f t="shared" si="86"/>
        <v>92416.099999999991</v>
      </c>
      <c r="F1267" s="102" t="str">
        <f t="shared" si="84"/>
        <v/>
      </c>
    </row>
    <row r="1268" spans="1:13" x14ac:dyDescent="0.25">
      <c r="A1268" s="108" t="s">
        <v>1496</v>
      </c>
      <c r="B1268" s="124" t="s">
        <v>254</v>
      </c>
      <c r="C1268" s="110">
        <v>118477</v>
      </c>
      <c r="D1268" s="113">
        <f t="shared" si="88"/>
        <v>125585.62000000001</v>
      </c>
      <c r="E1268" s="110">
        <f t="shared" si="86"/>
        <v>111368.37999999999</v>
      </c>
      <c r="F1268" s="102" t="str">
        <f t="shared" si="84"/>
        <v/>
      </c>
    </row>
    <row r="1269" spans="1:13" x14ac:dyDescent="0.25">
      <c r="A1269" s="108" t="s">
        <v>1497</v>
      </c>
      <c r="B1269" s="124" t="s">
        <v>254</v>
      </c>
      <c r="C1269" s="110">
        <v>133921</v>
      </c>
      <c r="D1269" s="113">
        <f t="shared" si="88"/>
        <v>141956.26</v>
      </c>
      <c r="E1269" s="110">
        <f t="shared" si="86"/>
        <v>125885.73999999999</v>
      </c>
      <c r="F1269" s="102" t="str">
        <f t="shared" si="84"/>
        <v/>
      </c>
    </row>
    <row r="1270" spans="1:13" x14ac:dyDescent="0.25">
      <c r="A1270" s="108" t="s">
        <v>1498</v>
      </c>
      <c r="B1270" s="124" t="s">
        <v>254</v>
      </c>
      <c r="C1270" s="110">
        <v>146948</v>
      </c>
      <c r="D1270" s="113">
        <f t="shared" si="88"/>
        <v>155764.88</v>
      </c>
      <c r="E1270" s="110">
        <f t="shared" si="86"/>
        <v>138131.12</v>
      </c>
      <c r="F1270" s="102" t="str">
        <f t="shared" si="84"/>
        <v/>
      </c>
    </row>
    <row r="1271" spans="1:13" x14ac:dyDescent="0.25">
      <c r="A1271" s="108" t="s">
        <v>1499</v>
      </c>
      <c r="B1271" s="124" t="s">
        <v>254</v>
      </c>
      <c r="C1271" s="110">
        <v>102925</v>
      </c>
      <c r="D1271" s="113">
        <f t="shared" si="88"/>
        <v>109100.5</v>
      </c>
      <c r="E1271" s="110">
        <f t="shared" si="86"/>
        <v>96749.5</v>
      </c>
      <c r="F1271" s="102" t="str">
        <f t="shared" si="84"/>
        <v/>
      </c>
    </row>
    <row r="1272" spans="1:13" x14ac:dyDescent="0.25">
      <c r="A1272" s="108" t="s">
        <v>1500</v>
      </c>
      <c r="B1272" s="124" t="s">
        <v>254</v>
      </c>
      <c r="C1272" s="110">
        <v>120714</v>
      </c>
      <c r="D1272" s="113">
        <f t="shared" si="88"/>
        <v>127956.84000000001</v>
      </c>
      <c r="E1272" s="110">
        <f t="shared" si="86"/>
        <v>113471.15999999999</v>
      </c>
      <c r="F1272" s="102" t="str">
        <f t="shared" si="84"/>
        <v/>
      </c>
    </row>
    <row r="1273" spans="1:13" x14ac:dyDescent="0.25">
      <c r="A1273" s="108" t="s">
        <v>1501</v>
      </c>
      <c r="B1273" s="124" t="s">
        <v>254</v>
      </c>
      <c r="C1273" s="110">
        <v>131504</v>
      </c>
      <c r="D1273" s="113">
        <f t="shared" si="88"/>
        <v>139394.24000000002</v>
      </c>
      <c r="E1273" s="110">
        <f t="shared" si="86"/>
        <v>123613.75999999999</v>
      </c>
      <c r="F1273" s="102" t="str">
        <f t="shared" si="84"/>
        <v/>
      </c>
    </row>
    <row r="1274" spans="1:13" x14ac:dyDescent="0.25">
      <c r="A1274" s="108" t="s">
        <v>1502</v>
      </c>
      <c r="B1274" s="124" t="s">
        <v>254</v>
      </c>
      <c r="C1274" s="110">
        <v>144530</v>
      </c>
      <c r="D1274" s="113">
        <f t="shared" si="88"/>
        <v>153201.80000000002</v>
      </c>
      <c r="E1274" s="110">
        <f t="shared" si="86"/>
        <v>135858.19999999998</v>
      </c>
      <c r="F1274" s="102" t="str">
        <f t="shared" ref="F1274:F1291" si="89">IF(COUNTIF(C$2:C$1297, C1274)&gt;1, "Duplicate", "")</f>
        <v/>
      </c>
    </row>
    <row r="1275" spans="1:13" x14ac:dyDescent="0.25">
      <c r="A1275" s="108" t="s">
        <v>1503</v>
      </c>
      <c r="B1275" s="124" t="s">
        <v>254</v>
      </c>
      <c r="C1275" s="110">
        <v>114404</v>
      </c>
      <c r="D1275" s="113">
        <f t="shared" si="88"/>
        <v>121268.24</v>
      </c>
      <c r="E1275" s="110">
        <f t="shared" si="86"/>
        <v>107539.76</v>
      </c>
      <c r="F1275" s="102" t="str">
        <f t="shared" si="89"/>
        <v/>
      </c>
    </row>
    <row r="1276" spans="1:13" x14ac:dyDescent="0.25">
      <c r="A1276" s="108" t="s">
        <v>1504</v>
      </c>
      <c r="B1276" s="124" t="s">
        <v>254</v>
      </c>
      <c r="C1276" s="110">
        <v>124825</v>
      </c>
      <c r="D1276" s="113">
        <f t="shared" si="88"/>
        <v>132314.5</v>
      </c>
      <c r="E1276" s="110">
        <f t="shared" si="86"/>
        <v>117335.5</v>
      </c>
      <c r="F1276" s="102" t="str">
        <f t="shared" si="89"/>
        <v/>
      </c>
    </row>
    <row r="1277" spans="1:13" x14ac:dyDescent="0.25">
      <c r="A1277" s="108" t="s">
        <v>1505</v>
      </c>
      <c r="B1277" s="124" t="s">
        <v>254</v>
      </c>
      <c r="C1277" s="110">
        <v>137855</v>
      </c>
      <c r="D1277" s="113">
        <f t="shared" si="88"/>
        <v>146126.30000000002</v>
      </c>
      <c r="E1277" s="110">
        <f t="shared" si="86"/>
        <v>129583.7</v>
      </c>
      <c r="F1277" s="102" t="str">
        <f t="shared" si="89"/>
        <v/>
      </c>
    </row>
    <row r="1278" spans="1:13" x14ac:dyDescent="0.25">
      <c r="A1278" s="108" t="s">
        <v>1506</v>
      </c>
      <c r="B1278" s="124" t="s">
        <v>1507</v>
      </c>
      <c r="C1278" s="110">
        <v>74249</v>
      </c>
      <c r="D1278" s="113">
        <f t="shared" ref="D1278:D1291" si="90">SUM(C1278*1.06)</f>
        <v>78703.94</v>
      </c>
      <c r="E1278" s="110">
        <f t="shared" si="86"/>
        <v>69794.06</v>
      </c>
      <c r="F1278" s="102" t="str">
        <f t="shared" si="89"/>
        <v/>
      </c>
      <c r="G1278" s="4" t="s">
        <v>1508</v>
      </c>
      <c r="K1278" s="28"/>
      <c r="L1278" s="28"/>
      <c r="M1278" s="28"/>
    </row>
    <row r="1279" spans="1:13" x14ac:dyDescent="0.25">
      <c r="A1279" s="108" t="s">
        <v>1509</v>
      </c>
      <c r="B1279" s="124" t="s">
        <v>1507</v>
      </c>
      <c r="C1279" s="110">
        <v>97156</v>
      </c>
      <c r="D1279" s="113">
        <f t="shared" si="90"/>
        <v>102985.36</v>
      </c>
      <c r="E1279" s="110">
        <f t="shared" si="86"/>
        <v>91326.64</v>
      </c>
      <c r="F1279" s="102" t="str">
        <f t="shared" si="89"/>
        <v/>
      </c>
    </row>
    <row r="1280" spans="1:13" x14ac:dyDescent="0.25">
      <c r="A1280" s="108" t="s">
        <v>1510</v>
      </c>
      <c r="B1280" s="124" t="s">
        <v>1507</v>
      </c>
      <c r="C1280" s="110">
        <v>114350</v>
      </c>
      <c r="D1280" s="113">
        <f t="shared" si="90"/>
        <v>121211</v>
      </c>
      <c r="E1280" s="110">
        <f t="shared" si="86"/>
        <v>107489</v>
      </c>
      <c r="F1280" s="102" t="str">
        <f t="shared" si="89"/>
        <v/>
      </c>
      <c r="H1280" s="28"/>
      <c r="I1280" s="28"/>
      <c r="J1280" s="28"/>
    </row>
    <row r="1281" spans="1:9" x14ac:dyDescent="0.25">
      <c r="A1281" s="108" t="s">
        <v>1511</v>
      </c>
      <c r="B1281" s="124" t="s">
        <v>1507</v>
      </c>
      <c r="C1281" s="110">
        <v>126655</v>
      </c>
      <c r="D1281" s="113">
        <f t="shared" si="90"/>
        <v>134254.30000000002</v>
      </c>
      <c r="E1281" s="110">
        <f t="shared" si="86"/>
        <v>119055.7</v>
      </c>
      <c r="F1281" s="102" t="str">
        <f t="shared" si="89"/>
        <v/>
      </c>
    </row>
    <row r="1282" spans="1:9" x14ac:dyDescent="0.25">
      <c r="A1282" s="108" t="s">
        <v>1512</v>
      </c>
      <c r="B1282" s="124" t="s">
        <v>1507</v>
      </c>
      <c r="C1282" s="110">
        <v>137916</v>
      </c>
      <c r="D1282" s="113">
        <f t="shared" si="90"/>
        <v>146190.96000000002</v>
      </c>
      <c r="E1282" s="110">
        <f t="shared" ref="E1282:E1297" si="91">SUM(C1282*0.94)</f>
        <v>129641.04</v>
      </c>
      <c r="F1282" s="102" t="str">
        <f t="shared" si="89"/>
        <v/>
      </c>
      <c r="G1282" s="7"/>
    </row>
    <row r="1283" spans="1:9" x14ac:dyDescent="0.25">
      <c r="A1283" s="114" t="s">
        <v>1513</v>
      </c>
      <c r="B1283" s="124" t="s">
        <v>1514</v>
      </c>
      <c r="C1283" s="110">
        <v>92195</v>
      </c>
      <c r="D1283" s="113">
        <f t="shared" si="90"/>
        <v>97726.700000000012</v>
      </c>
      <c r="E1283" s="110">
        <f t="shared" si="91"/>
        <v>86663.299999999988</v>
      </c>
      <c r="F1283" s="102" t="str">
        <f t="shared" si="89"/>
        <v/>
      </c>
      <c r="G1283" s="4" t="s">
        <v>1515</v>
      </c>
    </row>
    <row r="1284" spans="1:9" x14ac:dyDescent="0.25">
      <c r="A1284" s="114" t="s">
        <v>1516</v>
      </c>
      <c r="B1284" s="124" t="s">
        <v>1514</v>
      </c>
      <c r="C1284" s="110">
        <v>114330</v>
      </c>
      <c r="D1284" s="113">
        <f t="shared" si="90"/>
        <v>121189.8</v>
      </c>
      <c r="E1284" s="110">
        <f t="shared" si="91"/>
        <v>107470.2</v>
      </c>
      <c r="F1284" s="102" t="str">
        <f t="shared" si="89"/>
        <v/>
      </c>
    </row>
    <row r="1285" spans="1:9" x14ac:dyDescent="0.25">
      <c r="A1285" s="114" t="s">
        <v>1517</v>
      </c>
      <c r="B1285" s="124" t="s">
        <v>1514</v>
      </c>
      <c r="C1285" s="110">
        <v>138473</v>
      </c>
      <c r="D1285" s="113">
        <f t="shared" si="90"/>
        <v>146781.38</v>
      </c>
      <c r="E1285" s="110">
        <f t="shared" si="91"/>
        <v>130164.62</v>
      </c>
      <c r="F1285" s="102" t="str">
        <f t="shared" si="89"/>
        <v/>
      </c>
    </row>
    <row r="1286" spans="1:9" x14ac:dyDescent="0.25">
      <c r="A1286" s="114" t="s">
        <v>1518</v>
      </c>
      <c r="B1286" s="124" t="s">
        <v>1514</v>
      </c>
      <c r="C1286" s="110">
        <v>165100</v>
      </c>
      <c r="D1286" s="113">
        <f t="shared" si="90"/>
        <v>175006</v>
      </c>
      <c r="E1286" s="110">
        <f t="shared" si="91"/>
        <v>155194</v>
      </c>
      <c r="F1286" s="102" t="str">
        <f t="shared" si="89"/>
        <v/>
      </c>
      <c r="G1286" s="4"/>
    </row>
    <row r="1287" spans="1:9" x14ac:dyDescent="0.25">
      <c r="A1287" s="114" t="s">
        <v>1519</v>
      </c>
      <c r="B1287" s="124" t="s">
        <v>123</v>
      </c>
      <c r="C1287" s="110">
        <v>104880</v>
      </c>
      <c r="D1287" s="113">
        <f t="shared" si="90"/>
        <v>111172.8</v>
      </c>
      <c r="E1287" s="110">
        <f t="shared" si="91"/>
        <v>98587.199999999997</v>
      </c>
      <c r="F1287" s="102" t="str">
        <f t="shared" si="89"/>
        <v/>
      </c>
      <c r="G1287" s="99" t="s">
        <v>1520</v>
      </c>
    </row>
    <row r="1288" spans="1:9" x14ac:dyDescent="0.25">
      <c r="A1288" s="114" t="s">
        <v>1521</v>
      </c>
      <c r="B1288" s="124" t="s">
        <v>123</v>
      </c>
      <c r="C1288" s="110">
        <v>121873</v>
      </c>
      <c r="D1288" s="113">
        <f t="shared" si="90"/>
        <v>129185.38</v>
      </c>
      <c r="E1288" s="110">
        <f t="shared" si="91"/>
        <v>114560.62</v>
      </c>
      <c r="F1288" s="102" t="str">
        <f t="shared" si="89"/>
        <v/>
      </c>
    </row>
    <row r="1289" spans="1:9" x14ac:dyDescent="0.25">
      <c r="A1289" s="114" t="s">
        <v>1522</v>
      </c>
      <c r="B1289" s="124" t="s">
        <v>123</v>
      </c>
      <c r="C1289" s="110">
        <v>134491</v>
      </c>
      <c r="D1289" s="113">
        <f t="shared" si="90"/>
        <v>142560.46000000002</v>
      </c>
      <c r="E1289" s="110">
        <f t="shared" si="91"/>
        <v>126421.54</v>
      </c>
      <c r="F1289" s="102" t="str">
        <f t="shared" si="89"/>
        <v/>
      </c>
      <c r="H1289" s="25"/>
      <c r="I1289" s="26"/>
    </row>
    <row r="1290" spans="1:9" x14ac:dyDescent="0.25">
      <c r="A1290" s="114" t="s">
        <v>1523</v>
      </c>
      <c r="B1290" s="124" t="s">
        <v>123</v>
      </c>
      <c r="C1290" s="110">
        <v>145427</v>
      </c>
      <c r="D1290" s="113">
        <f t="shared" si="90"/>
        <v>154152.62</v>
      </c>
      <c r="E1290" s="110">
        <f t="shared" si="91"/>
        <v>136701.38</v>
      </c>
      <c r="F1290" s="102" t="str">
        <f t="shared" si="89"/>
        <v/>
      </c>
      <c r="G1290" s="27"/>
      <c r="H1290" s="25"/>
      <c r="I1290" s="26"/>
    </row>
    <row r="1291" spans="1:9" x14ac:dyDescent="0.25">
      <c r="A1291" s="114" t="s">
        <v>1524</v>
      </c>
      <c r="B1291" s="124" t="s">
        <v>123</v>
      </c>
      <c r="C1291" s="110">
        <v>157818</v>
      </c>
      <c r="D1291" s="113">
        <f t="shared" si="90"/>
        <v>167287.08000000002</v>
      </c>
      <c r="E1291" s="110">
        <f t="shared" si="91"/>
        <v>148348.91999999998</v>
      </c>
      <c r="F1291" s="102" t="str">
        <f t="shared" si="89"/>
        <v/>
      </c>
      <c r="G1291" s="27"/>
      <c r="H1291" s="25"/>
      <c r="I1291" s="26"/>
    </row>
    <row r="1292" spans="1:9" x14ac:dyDescent="0.25">
      <c r="A1292" s="114" t="s">
        <v>1525</v>
      </c>
      <c r="B1292" s="109" t="s">
        <v>1472</v>
      </c>
      <c r="C1292" s="112">
        <v>66668</v>
      </c>
      <c r="D1292" s="113">
        <f t="shared" ref="D1292:D1297" si="92">SUM(C1292*1.06)</f>
        <v>70668.08</v>
      </c>
      <c r="E1292" s="110">
        <f t="shared" si="91"/>
        <v>62667.92</v>
      </c>
      <c r="F1292" s="102" t="str">
        <f>IF( COUNTIF(C$2:C$1297,#REF!)&gt;1, "Duplicate", "")</f>
        <v/>
      </c>
      <c r="G1292" s="4" t="s">
        <v>1526</v>
      </c>
      <c r="H1292" s="25"/>
      <c r="I1292" s="26"/>
    </row>
    <row r="1293" spans="1:9" x14ac:dyDescent="0.25">
      <c r="A1293" s="114" t="s">
        <v>1527</v>
      </c>
      <c r="B1293" s="109" t="s">
        <v>1472</v>
      </c>
      <c r="C1293" s="112">
        <v>79963</v>
      </c>
      <c r="D1293" s="113">
        <f t="shared" si="92"/>
        <v>84760.78</v>
      </c>
      <c r="E1293" s="110">
        <f t="shared" si="91"/>
        <v>75165.22</v>
      </c>
      <c r="F1293" s="102" t="str">
        <f>IF( COUNTIF(C$2:C$1297,#REF!)&gt;1, "Duplicate", "")</f>
        <v/>
      </c>
      <c r="G1293" s="27"/>
      <c r="H1293" s="25"/>
      <c r="I1293" s="26"/>
    </row>
    <row r="1294" spans="1:9" x14ac:dyDescent="0.25">
      <c r="A1294" s="114" t="s">
        <v>1528</v>
      </c>
      <c r="B1294" s="109" t="s">
        <v>1472</v>
      </c>
      <c r="C1294" s="112">
        <v>89607</v>
      </c>
      <c r="D1294" s="113">
        <f t="shared" si="92"/>
        <v>94983.42</v>
      </c>
      <c r="E1294" s="110">
        <f t="shared" si="91"/>
        <v>84230.58</v>
      </c>
      <c r="F1294" s="102" t="str">
        <f>IF( COUNTIF(C$2:C$1297,#REF!)&gt;1, "Duplicate", "")</f>
        <v/>
      </c>
    </row>
    <row r="1295" spans="1:9" x14ac:dyDescent="0.25">
      <c r="A1295" s="114" t="s">
        <v>1529</v>
      </c>
      <c r="B1295" s="109" t="s">
        <v>1472</v>
      </c>
      <c r="C1295" s="112">
        <v>103279</v>
      </c>
      <c r="D1295" s="113">
        <f t="shared" si="92"/>
        <v>109475.74</v>
      </c>
      <c r="E1295" s="110">
        <f t="shared" si="91"/>
        <v>97082.26</v>
      </c>
      <c r="F1295" s="102" t="str">
        <f>IF( COUNTIF(C$2:C$1297,#REF!)&gt;1, "Duplicate", "")</f>
        <v/>
      </c>
    </row>
    <row r="1296" spans="1:9" x14ac:dyDescent="0.25">
      <c r="A1296" s="114" t="s">
        <v>1530</v>
      </c>
      <c r="B1296" s="109" t="s">
        <v>1472</v>
      </c>
      <c r="C1296" s="112">
        <v>117317</v>
      </c>
      <c r="D1296" s="113">
        <f t="shared" si="92"/>
        <v>124356.02</v>
      </c>
      <c r="E1296" s="110">
        <f t="shared" si="91"/>
        <v>110277.98</v>
      </c>
      <c r="F1296" s="102" t="str">
        <f>IF( COUNTIF(C$2:C$1297,#REF!)&gt;1, "Duplicate", "")</f>
        <v/>
      </c>
    </row>
    <row r="1297" spans="1:14" x14ac:dyDescent="0.25">
      <c r="A1297" s="114" t="s">
        <v>1531</v>
      </c>
      <c r="B1297" s="109" t="s">
        <v>1472</v>
      </c>
      <c r="C1297" s="112">
        <v>136340</v>
      </c>
      <c r="D1297" s="113">
        <f t="shared" si="92"/>
        <v>144520.4</v>
      </c>
      <c r="E1297" s="110">
        <f t="shared" si="91"/>
        <v>128159.59999999999</v>
      </c>
      <c r="F1297" s="102" t="str">
        <f>IF( COUNTIF(C$2:C$1297,#REF!)&gt;1, "Duplicate", "")</f>
        <v/>
      </c>
    </row>
    <row r="1298" spans="1:14" x14ac:dyDescent="0.25">
      <c r="F1298" s="102" t="str">
        <f>IF( COUNTIF(C$2:C$1297,#REF!)&gt;1, "Duplicate", "")</f>
        <v/>
      </c>
    </row>
    <row r="1299" spans="1:14" x14ac:dyDescent="0.25">
      <c r="F1299" s="102" t="str">
        <f>IF( COUNTIF(C$2:C$1297,#REF!)&gt;1, "Duplicate", "")</f>
        <v/>
      </c>
    </row>
    <row r="1300" spans="1:14" x14ac:dyDescent="0.25">
      <c r="F1300" s="102" t="str">
        <f t="shared" ref="F1300:F1305" si="93">IF(COUNTIF(C$2:C$1297, C1179)&gt;1, "Duplicate", "")</f>
        <v/>
      </c>
      <c r="N1300" s="2" t="s">
        <v>1532</v>
      </c>
    </row>
    <row r="1301" spans="1:14" x14ac:dyDescent="0.25">
      <c r="F1301" s="102" t="str">
        <f t="shared" si="93"/>
        <v/>
      </c>
    </row>
    <row r="1302" spans="1:14" x14ac:dyDescent="0.25">
      <c r="F1302" s="102" t="str">
        <f t="shared" si="93"/>
        <v/>
      </c>
    </row>
    <row r="1303" spans="1:14" x14ac:dyDescent="0.25">
      <c r="F1303" s="102" t="str">
        <f t="shared" si="93"/>
        <v/>
      </c>
    </row>
    <row r="1304" spans="1:14" x14ac:dyDescent="0.25">
      <c r="F1304" s="102" t="str">
        <f t="shared" si="93"/>
        <v/>
      </c>
    </row>
    <row r="1305" spans="1:14" x14ac:dyDescent="0.25">
      <c r="F1305" s="102" t="str">
        <f t="shared" si="93"/>
        <v/>
      </c>
    </row>
    <row r="1306" spans="1:14" x14ac:dyDescent="0.25">
      <c r="F1306" s="102" t="str">
        <f t="shared" ref="F1306:F1312" si="94">IF(COUNTIF(C$2:C$1297, C1163)&gt;1, "Duplicate", "")</f>
        <v/>
      </c>
    </row>
    <row r="1307" spans="1:14" x14ac:dyDescent="0.25">
      <c r="F1307" s="102" t="str">
        <f t="shared" si="94"/>
        <v/>
      </c>
    </row>
    <row r="1308" spans="1:14" x14ac:dyDescent="0.25">
      <c r="F1308" s="102" t="str">
        <f t="shared" si="94"/>
        <v/>
      </c>
    </row>
    <row r="1309" spans="1:14" x14ac:dyDescent="0.25">
      <c r="F1309" s="102" t="str">
        <f t="shared" si="94"/>
        <v/>
      </c>
    </row>
    <row r="1310" spans="1:14" x14ac:dyDescent="0.25">
      <c r="F1310" s="102" t="str">
        <f t="shared" si="94"/>
        <v/>
      </c>
    </row>
    <row r="1311" spans="1:14" x14ac:dyDescent="0.25">
      <c r="F1311" s="102" t="str">
        <f t="shared" si="94"/>
        <v/>
      </c>
    </row>
    <row r="1312" spans="1:14" x14ac:dyDescent="0.25">
      <c r="F1312" s="102" t="str">
        <f t="shared" si="94"/>
        <v/>
      </c>
    </row>
    <row r="1313" spans="6:14" x14ac:dyDescent="0.25">
      <c r="F1313" s="102" t="str">
        <f>IF(COUNTIF(C$2:C$1297, C1185)&gt;1, "Duplicate", "")</f>
        <v/>
      </c>
    </row>
    <row r="1314" spans="6:14" x14ac:dyDescent="0.25">
      <c r="F1314" s="102" t="str">
        <f>IF(COUNTIF(C$2:C$1297, C1186)&gt;1, "Duplicate", "")</f>
        <v/>
      </c>
    </row>
    <row r="1315" spans="6:14" x14ac:dyDescent="0.25">
      <c r="F1315" s="102" t="str">
        <f>IF(COUNTIF(C$2:C$1297, C1187)&gt;1, "Duplicate", "")</f>
        <v/>
      </c>
    </row>
    <row r="1316" spans="6:14" x14ac:dyDescent="0.25">
      <c r="F1316" s="102" t="str">
        <f>IF(COUNTIF(C$2:C$1297, C1170)&gt;1, "Duplicate", "")</f>
        <v/>
      </c>
      <c r="G1316" s="4"/>
    </row>
    <row r="1317" spans="6:14" x14ac:dyDescent="0.25">
      <c r="F1317" s="102" t="str">
        <f>IF(COUNTIF(C$2:C$1297, C1171)&gt;1, "Duplicate", "")</f>
        <v/>
      </c>
      <c r="G1317" s="4"/>
    </row>
    <row r="1318" spans="6:14" x14ac:dyDescent="0.25">
      <c r="F1318" s="102" t="str">
        <f>IF(COUNTIF(C$2:C$1297, C1246)&gt;1, "Duplicate", "")</f>
        <v/>
      </c>
      <c r="K1318" s="28"/>
      <c r="L1318" s="28"/>
      <c r="M1318" s="28"/>
      <c r="N1318" s="28"/>
    </row>
    <row r="1319" spans="6:14" x14ac:dyDescent="0.25">
      <c r="F1319" s="102" t="str">
        <f>IF(COUNTIF(C$2:C$1297, C1247)&gt;1, "Duplicate", "")</f>
        <v/>
      </c>
      <c r="G1319" s="4"/>
    </row>
    <row r="1320" spans="6:14" x14ac:dyDescent="0.25">
      <c r="F1320" s="102" t="str">
        <f>IF(COUNTIF(C$2:C$1297, C1240)&gt;1, "Duplicate", "")</f>
        <v/>
      </c>
      <c r="H1320" s="28"/>
      <c r="I1320" s="28"/>
      <c r="J1320" s="28"/>
    </row>
    <row r="1321" spans="6:14" x14ac:dyDescent="0.25">
      <c r="F1321" s="102" t="str">
        <f>IF(COUNTIF(C$2:C$1297, C1241)&gt;1, "Duplicate", "")</f>
        <v/>
      </c>
      <c r="G1321" s="4"/>
    </row>
    <row r="1322" spans="6:14" x14ac:dyDescent="0.25">
      <c r="F1322" s="102" t="str">
        <f>IF(COUNTIF(C$2:C$1297, C1242)&gt;1, "Duplicate", "")</f>
        <v/>
      </c>
      <c r="G1322" s="4"/>
    </row>
    <row r="1323" spans="6:14" x14ac:dyDescent="0.25">
      <c r="F1323" s="102" t="str">
        <f>IF(COUNTIF(C$2:C$1297, C1243)&gt;1, "Duplicate", "")</f>
        <v/>
      </c>
      <c r="G1323" s="4"/>
    </row>
    <row r="1324" spans="6:14" x14ac:dyDescent="0.25">
      <c r="F1324" s="102" t="str">
        <f t="shared" ref="F1324:F1331" si="95">IF(COUNTIF(C$2:C$1297, C1248)&gt;1, "Duplicate", "")</f>
        <v/>
      </c>
    </row>
    <row r="1325" spans="6:14" x14ac:dyDescent="0.25">
      <c r="F1325" s="102" t="str">
        <f t="shared" si="95"/>
        <v/>
      </c>
      <c r="G1325" s="4"/>
    </row>
    <row r="1326" spans="6:14" x14ac:dyDescent="0.25">
      <c r="F1326" s="102" t="str">
        <f t="shared" si="95"/>
        <v/>
      </c>
      <c r="G1326" s="4"/>
    </row>
    <row r="1327" spans="6:14" x14ac:dyDescent="0.25">
      <c r="F1327" s="102" t="str">
        <f t="shared" si="95"/>
        <v/>
      </c>
      <c r="G1327" s="4"/>
    </row>
    <row r="1328" spans="6:14" x14ac:dyDescent="0.25">
      <c r="F1328" s="102" t="str">
        <f t="shared" si="95"/>
        <v/>
      </c>
      <c r="G1328" s="4"/>
    </row>
    <row r="1329" spans="6:13" x14ac:dyDescent="0.25">
      <c r="F1329" s="102" t="str">
        <f t="shared" si="95"/>
        <v/>
      </c>
      <c r="G1329" s="4"/>
    </row>
    <row r="1330" spans="6:13" x14ac:dyDescent="0.25">
      <c r="F1330" s="102" t="str">
        <f t="shared" si="95"/>
        <v/>
      </c>
      <c r="G1330" s="4"/>
    </row>
    <row r="1331" spans="6:13" x14ac:dyDescent="0.25">
      <c r="F1331" s="102" t="str">
        <f t="shared" si="95"/>
        <v/>
      </c>
      <c r="G1331" s="4"/>
      <c r="K1331" s="59"/>
      <c r="L1331" s="59"/>
      <c r="M1331" s="59"/>
    </row>
    <row r="1332" spans="6:13" x14ac:dyDescent="0.25">
      <c r="F1332" s="102" t="str">
        <f t="shared" ref="F1332:F1339" si="96">IF(COUNTIF(C$2:C$1297, C1259)&gt;1, "Duplicate", "")</f>
        <v/>
      </c>
    </row>
    <row r="1333" spans="6:13" x14ac:dyDescent="0.25">
      <c r="F1333" s="102" t="str">
        <f t="shared" si="96"/>
        <v/>
      </c>
      <c r="G1333" s="59"/>
      <c r="H1333" s="59"/>
      <c r="I1333" s="59"/>
      <c r="J1333" s="59"/>
    </row>
    <row r="1334" spans="6:13" x14ac:dyDescent="0.25">
      <c r="F1334" s="102" t="str">
        <f t="shared" si="96"/>
        <v/>
      </c>
      <c r="G1334" s="4"/>
    </row>
    <row r="1335" spans="6:13" x14ac:dyDescent="0.25">
      <c r="F1335" s="102" t="str">
        <f t="shared" si="96"/>
        <v/>
      </c>
      <c r="G1335" s="4"/>
    </row>
    <row r="1336" spans="6:13" x14ac:dyDescent="0.25">
      <c r="F1336" s="102" t="str">
        <f t="shared" si="96"/>
        <v/>
      </c>
      <c r="G1336" s="4"/>
    </row>
    <row r="1337" spans="6:13" x14ac:dyDescent="0.25">
      <c r="F1337" s="102" t="str">
        <f t="shared" si="96"/>
        <v/>
      </c>
      <c r="G1337" s="4"/>
    </row>
    <row r="1338" spans="6:13" x14ac:dyDescent="0.25">
      <c r="F1338" s="102" t="str">
        <f t="shared" si="96"/>
        <v/>
      </c>
      <c r="G1338" s="4"/>
    </row>
    <row r="1339" spans="6:13" x14ac:dyDescent="0.25">
      <c r="F1339" s="102" t="str">
        <f t="shared" si="96"/>
        <v/>
      </c>
      <c r="G1339" s="4"/>
    </row>
    <row r="1340" spans="6:13" x14ac:dyDescent="0.25">
      <c r="F1340" s="102" t="str">
        <f t="shared" ref="F1340:F1348" si="97">IF(COUNTIF(C$2:C$1297, C1278)&gt;1, "Duplicate", "")</f>
        <v/>
      </c>
    </row>
    <row r="1341" spans="6:13" x14ac:dyDescent="0.25">
      <c r="F1341" s="102" t="str">
        <f t="shared" si="97"/>
        <v/>
      </c>
      <c r="G1341" s="4"/>
    </row>
    <row r="1342" spans="6:13" x14ac:dyDescent="0.25">
      <c r="F1342" s="102" t="str">
        <f t="shared" si="97"/>
        <v/>
      </c>
      <c r="G1342" s="4"/>
    </row>
    <row r="1343" spans="6:13" x14ac:dyDescent="0.25">
      <c r="F1343" s="102" t="str">
        <f t="shared" si="97"/>
        <v/>
      </c>
      <c r="G1343" s="4"/>
    </row>
    <row r="1344" spans="6:13" x14ac:dyDescent="0.25">
      <c r="F1344" s="102" t="str">
        <f t="shared" si="97"/>
        <v/>
      </c>
      <c r="G1344" s="4"/>
    </row>
    <row r="1345" spans="6:14" x14ac:dyDescent="0.25">
      <c r="F1345" s="102" t="str">
        <f t="shared" si="97"/>
        <v/>
      </c>
    </row>
    <row r="1346" spans="6:14" x14ac:dyDescent="0.25">
      <c r="F1346" s="102" t="str">
        <f t="shared" si="97"/>
        <v/>
      </c>
      <c r="G1346" s="4"/>
    </row>
    <row r="1347" spans="6:14" x14ac:dyDescent="0.25">
      <c r="F1347" s="102" t="str">
        <f t="shared" si="97"/>
        <v/>
      </c>
      <c r="G1347" s="4"/>
    </row>
    <row r="1348" spans="6:14" x14ac:dyDescent="0.25">
      <c r="F1348" s="102" t="str">
        <f t="shared" si="97"/>
        <v/>
      </c>
      <c r="G1348" s="4"/>
    </row>
    <row r="1349" spans="6:14" x14ac:dyDescent="0.25">
      <c r="F1349" s="102" t="str">
        <f>IF( COUNTIF(C$2:C$1297,#REF!)&gt;1, "Duplicate", "")</f>
        <v/>
      </c>
    </row>
    <row r="1350" spans="6:14" x14ac:dyDescent="0.25">
      <c r="F1350" s="102" t="str">
        <f>IF( COUNTIF(C$2:C$1297,#REF!)&gt;1, "Duplicate", "")</f>
        <v/>
      </c>
    </row>
    <row r="1351" spans="6:14" x14ac:dyDescent="0.25">
      <c r="F1351" s="102" t="str">
        <f>IF( COUNTIF(C$2:C$1297,#REF!)&gt;1, "Duplicate", "")</f>
        <v/>
      </c>
      <c r="G1351" s="4"/>
    </row>
    <row r="1352" spans="6:14" x14ac:dyDescent="0.25">
      <c r="F1352" s="102" t="str">
        <f>IF( COUNTIF(C$2:C$1297,#REF!)&gt;1, "Duplicate", "")</f>
        <v/>
      </c>
    </row>
    <row r="1353" spans="6:14" x14ac:dyDescent="0.25">
      <c r="F1353" s="102" t="str">
        <f>IF( COUNTIF(C$2:C$1297,#REF!)&gt;1, "Duplicate", "")</f>
        <v/>
      </c>
      <c r="G1353" s="4"/>
    </row>
    <row r="1354" spans="6:14" x14ac:dyDescent="0.25">
      <c r="F1354" s="102" t="str">
        <f>IF( COUNTIF(C$2:C$1297,#REF!)&gt;1, "Duplicate", "")</f>
        <v/>
      </c>
      <c r="G1354" s="4"/>
    </row>
    <row r="1355" spans="6:14" x14ac:dyDescent="0.25">
      <c r="G1355" s="4"/>
    </row>
    <row r="1358" spans="6:14" x14ac:dyDescent="0.25">
      <c r="K1358" s="5"/>
      <c r="L1358" s="5"/>
    </row>
    <row r="1359" spans="6:14" x14ac:dyDescent="0.25">
      <c r="K1359" s="6"/>
      <c r="L1359" s="6"/>
      <c r="M1359" s="6"/>
      <c r="N1359" s="6"/>
    </row>
    <row r="1360" spans="6:14" x14ac:dyDescent="0.25">
      <c r="G1360" s="5"/>
      <c r="H1360" s="5"/>
      <c r="I1360" s="5"/>
      <c r="J1360" s="5"/>
      <c r="K1360" s="9"/>
      <c r="L1360" s="9"/>
      <c r="M1360" s="6"/>
      <c r="N1360" s="6"/>
    </row>
    <row r="1361" spans="1:14" s="6" customFormat="1" x14ac:dyDescent="0.25">
      <c r="A1361" s="125"/>
      <c r="B1361" s="3"/>
      <c r="C1361" s="9"/>
      <c r="F1361" s="104"/>
      <c r="K1361" s="9"/>
      <c r="L1361" s="9"/>
    </row>
    <row r="1362" spans="1:14" s="6" customFormat="1" x14ac:dyDescent="0.25">
      <c r="A1362" s="125"/>
      <c r="B1362" s="3"/>
      <c r="C1362" s="9"/>
      <c r="F1362" s="104"/>
      <c r="G1362" s="9"/>
      <c r="H1362" s="9"/>
      <c r="I1362" s="9"/>
      <c r="J1362" s="9"/>
      <c r="K1362" s="9"/>
      <c r="L1362" s="9"/>
    </row>
    <row r="1363" spans="1:14" s="6" customFormat="1" x14ac:dyDescent="0.25">
      <c r="A1363" s="125"/>
      <c r="B1363" s="3"/>
      <c r="C1363" s="9"/>
      <c r="F1363" s="104"/>
      <c r="G1363" s="9"/>
      <c r="H1363" s="9"/>
      <c r="I1363" s="9"/>
      <c r="J1363" s="9"/>
      <c r="K1363" s="9"/>
      <c r="L1363" s="9"/>
    </row>
    <row r="1364" spans="1:14" s="6" customFormat="1" x14ac:dyDescent="0.25">
      <c r="A1364" s="125"/>
      <c r="B1364" s="3"/>
      <c r="C1364" s="9"/>
      <c r="F1364" s="104"/>
      <c r="G1364" s="9"/>
      <c r="H1364" s="9"/>
      <c r="I1364" s="9"/>
      <c r="J1364" s="9"/>
      <c r="K1364" s="9"/>
      <c r="L1364" s="9"/>
    </row>
    <row r="1365" spans="1:14" s="6" customFormat="1" x14ac:dyDescent="0.25">
      <c r="A1365" s="125"/>
      <c r="B1365" s="3"/>
      <c r="C1365" s="9"/>
      <c r="F1365" s="104"/>
      <c r="G1365" s="9"/>
      <c r="H1365" s="9"/>
      <c r="I1365" s="9"/>
      <c r="J1365" s="9"/>
      <c r="K1365" s="9"/>
      <c r="L1365" s="9"/>
    </row>
    <row r="1366" spans="1:14" s="6" customFormat="1" x14ac:dyDescent="0.25">
      <c r="A1366" s="125"/>
      <c r="B1366" s="3"/>
      <c r="C1366" s="9"/>
      <c r="F1366" s="104"/>
      <c r="G1366" s="9"/>
      <c r="H1366" s="9"/>
      <c r="I1366" s="9"/>
      <c r="J1366" s="9"/>
      <c r="K1366" s="9"/>
      <c r="L1366" s="9"/>
    </row>
    <row r="1367" spans="1:14" s="6" customFormat="1" x14ac:dyDescent="0.25">
      <c r="A1367" s="125"/>
      <c r="B1367" s="3"/>
      <c r="C1367" s="9"/>
      <c r="F1367" s="104"/>
      <c r="G1367" s="9"/>
      <c r="H1367" s="9"/>
      <c r="I1367" s="9"/>
      <c r="J1367" s="9"/>
      <c r="K1367" s="2"/>
      <c r="L1367" s="2"/>
      <c r="M1367" s="2"/>
      <c r="N1367" s="2"/>
    </row>
    <row r="1368" spans="1:14" s="6" customFormat="1" x14ac:dyDescent="0.25">
      <c r="A1368" s="125"/>
      <c r="B1368" s="3"/>
      <c r="C1368" s="9"/>
      <c r="F1368" s="104"/>
      <c r="G1368" s="9"/>
      <c r="H1368" s="9"/>
      <c r="I1368" s="9"/>
      <c r="J1368" s="9"/>
      <c r="K1368" s="2"/>
      <c r="L1368" s="2"/>
      <c r="M1368" s="2"/>
      <c r="N1368" s="2"/>
    </row>
    <row r="1369" spans="1:14" x14ac:dyDescent="0.25">
      <c r="G1369" s="4"/>
    </row>
    <row r="1371" spans="1:14" x14ac:dyDescent="0.25">
      <c r="G1371" s="4"/>
    </row>
    <row r="1372" spans="1:14" x14ac:dyDescent="0.25">
      <c r="G1372" s="4"/>
    </row>
    <row r="1373" spans="1:14" x14ac:dyDescent="0.25">
      <c r="G1373" s="4"/>
    </row>
    <row r="1374" spans="1:14" x14ac:dyDescent="0.25">
      <c r="G1374" s="4"/>
    </row>
  </sheetData>
  <mergeCells count="1">
    <mergeCell ref="G1060:L1060"/>
  </mergeCells>
  <phoneticPr fontId="9" type="noConversion"/>
  <hyperlinks>
    <hyperlink ref="G70" r:id="rId1" location="toc44206244207" xr:uid="{91BD2A9B-1B03-4BC0-8CA6-ABD78F269553}"/>
    <hyperlink ref="G902" r:id="rId2" location="toc45953245957" xr:uid="{DD83F718-6BAD-4D3D-AB80-745BBD403DBB}"/>
    <hyperlink ref="G121" r:id="rId3" location="tocxx338387" xr:uid="{FBE42A89-F780-4DAA-B33F-A8161367BBE0}"/>
    <hyperlink ref="G919" r:id="rId4" location="toc48431248432" xr:uid="{E5AC6B4E-9ABA-4FB0-BB0F-0DE355A8DAF9}"/>
    <hyperlink ref="G975" r:id="rId5" location="toc48431248433:~:text=of%20Page-,MA,-%3A%20Mathematics%20annual%20rates" xr:uid="{24565FCF-AEFD-43F5-90D1-CDB2A8A9ED40}"/>
    <hyperlink ref="G1044" r:id="rId6" location="rates-pc" xr:uid="{EAD0D2EF-39EA-4427-B430-0A5023BA7728}"/>
    <hyperlink ref="G1292" r:id="rId7" location="toc44294244303" xr:uid="{F2C77542-7D42-4587-9E85-85B2DF7BE419}"/>
    <hyperlink ref="G2:M2" r:id="rId8" location="tocxx349653" display="AC rates of pay" xr:uid="{BD3AD818-6326-4067-B8EF-6B36CABF6EB1}"/>
    <hyperlink ref="G1239:Q1239" r:id="rId9" location="toc44294244301:~:text=ST%2DTYP%2D1%C2%A0%E2%80%93%20Annual%20rates%20of%20pay%20(in%20dollars)" display="ST-TYP rates of pay" xr:uid="{6B95EE60-FD0C-4F0B-9F7B-0966A284BD45}"/>
    <hyperlink ref="G1320:N1320" r:id="rId10" location="toc44294244301:~:text=Subgroup%3A%20Secretary-,ST%2DSCY%2D1%C2%A0%E2%80%93%20Annual%20rates%20of%20pay%20(in%20dollars),-Effective%20date" display="ST-SCY rates of pay" xr:uid="{AF7758CB-2B1A-40F8-9606-87533A9A5710}"/>
    <hyperlink ref="G103" r:id="rId11" location="tocxx345953" xr:uid="{058C863F-0F69-41C9-9789-7567EF0394CF}"/>
    <hyperlink ref="G649" r:id="rId12" location="toc45953245955" xr:uid="{BA5DA4F4-820C-4053-B4BB-BF4C4744F856}"/>
    <hyperlink ref="G658" r:id="rId13" location="tocxx330983" xr:uid="{9C852F76-D9A5-41D6-808B-F2800BEA1934}"/>
    <hyperlink ref="G129" r:id="rId14" location="rates-ed-eds" xr:uid="{406FBF5B-38F9-48E3-9CB2-171738CC4633}"/>
    <hyperlink ref="G789" r:id="rId15" location="tocxx349401:~:text=%2D%20Wage%20Adjustment-,GL,-%2DMAN%2D1" xr:uid="{49A71997-E847-4C85-918A-960FDAC3CB06}"/>
    <hyperlink ref="G964" r:id="rId16" location="rates-ls" xr:uid="{7C398F24-13C0-4517-AC79-187A5A97C3C2}"/>
    <hyperlink ref="G1106" r:id="rId17" location="toc45953245958" xr:uid="{00648D75-F0A1-48BB-A572-F558C2DC2A75}"/>
    <hyperlink ref="G1101" r:id="rId18" location="rates-pr" xr:uid="{F03730B6-4424-4D24-8C61-1118097BE383}"/>
    <hyperlink ref="G1283" r:id="rId19" location="toc21169221170" xr:uid="{5D6FA4F4-9710-4412-9513-7DB2CDF99679}"/>
    <hyperlink ref="G1278" r:id="rId20" location="tocxx346683" xr:uid="{0E740A4D-957E-44EC-8422-6E19491CEB63}"/>
    <hyperlink ref="G1259" r:id="rId21" location="toc45953245960" xr:uid="{1519CCEA-F8EB-48DC-84AA-946763960FC0}"/>
    <hyperlink ref="G1248" r:id="rId22" location="tocxx349574:~:text=Sub%2DGroup%3A%20Social%20Welfare" xr:uid="{53DCCA78-9043-4ECF-87D1-D5B69E75FC1C}"/>
    <hyperlink ref="G1096" r:id="rId23" location="tocxx349574:~:text=rate%20of%20pay.-,PS,-%3A%20Psychology%20Group%20annual" xr:uid="{F7CBBF77-DD73-49FA-9A80-5E07EE8FF0D7}"/>
    <hyperlink ref="G1071" r:id="rId24" location="toc44294244301" xr:uid="{4C59B813-BBF7-4822-8CE6-2E2471A317DC}"/>
    <hyperlink ref="G1064" r:id="rId25" location="toc45953245959" xr:uid="{8CF82D56-B521-4814-A36C-C73D3DCFFCDB}"/>
    <hyperlink ref="G1061" r:id="rId26" location="tocxx349574:~:text=the%20pay%20scale.-,PH,-%3A%20Pharmacy%20Group%20annual" xr:uid="{30B961D9-F0EA-498D-A4A5-814F8A62FEC2}"/>
    <hyperlink ref="G1055" r:id="rId27" location="tocxx349898:~:text=twelve%20(12)%C2%A0months-,Purchasing,-and%20Supply%20(PG" xr:uid="{99208006-A254-4D74-9F26-00FE76F3F98A}"/>
    <hyperlink ref="G987" r:id="rId28" location="tocxx349653:~:text=least%20annually%20thereafter.-,MT,-%3A%20Meteorology%20Group%20annual" xr:uid="{09499AAD-3950-4653-B707-07B59273D16E}"/>
    <hyperlink ref="G982" r:id="rId29" location="tocxx349574:~:text=rate%20of%20pay.-,MD,-%3A%20Medicine%20Group%20annual" xr:uid="{AC8A946B-3995-4448-B336-E862F111078C}"/>
    <hyperlink ref="G969" r:id="rId30" location="tocxx348215" xr:uid="{E7A39050-9C0F-436F-B3F4-FF5514526922}"/>
    <hyperlink ref="G950" r:id="rId31" location="toc45590245591" xr:uid="{8CD26EEF-848D-4368-AF75-E4E29A9FD42E}"/>
    <hyperlink ref="G944" r:id="rId32" location="toc44294244299" xr:uid="{1E717713-B085-43A1-8A13-6BD7D481E1DD}"/>
    <hyperlink ref="G924" r:id="rId33" location="rates-hs-hdo" xr:uid="{F366EF0A-A94F-4EAB-8B5E-039366C31C68}"/>
    <hyperlink ref="G910" r:id="rId34" location="rates-hp" xr:uid="{E6F8660A-7F43-4A4C-AFF5-E937E5453A23}"/>
    <hyperlink ref="G889" r:id="rId35" location="rates-gs" xr:uid="{0BABF09C-778F-471B-805C-A1937E20A50C}"/>
    <hyperlink ref="G697" r:id="rId36" location="tocxx349653:~:text=least%20annually%20thereafter.-,FO,-%3A%20Forestry%20Group%20annual" xr:uid="{BC1666CD-A9EB-4564-AD66-675B9AB6DFEA}"/>
    <hyperlink ref="G673" r:id="rId37" location="tocxx246630" xr:uid="{E5C889F5-F335-48E1-BD1A-55CE08D338E0}"/>
    <hyperlink ref="G598" r:id="rId38" location="rates-ed-lat" xr:uid="{D53CFEBF-5624-4917-8E1A-512596A0880B}"/>
    <hyperlink ref="G33" r:id="rId39" location="toc44294244295" xr:uid="{BDD8FB68-CFCC-4459-A257-7F00F6182713}"/>
    <hyperlink ref="G41" r:id="rId40" location="tocxx349653:~:text=least%20annually%20thereafter.-,BI,-%3A%20Biological%20Sciences%20Group" xr:uid="{12E47A8E-5895-459B-B3C1-F3AE4F8E2A0A}"/>
    <hyperlink ref="G46" r:id="rId41" location="tocxx349653:~:text=least%20annually%20thereafter.-,CH,-%3A%20Chemistry%20Group%20annual" xr:uid="{A1E8C4DC-E25E-4D7D-A206-55FC43EA6D78}"/>
    <hyperlink ref="G51" r:id="rId42" location="toc44294244296" xr:uid="{C2215220-8E4D-4B80-B595-58EDB033DE22}"/>
    <hyperlink ref="G58" r:id="rId43" location="tocxx349898" xr:uid="{6D80BE93-3CED-4FB0-A969-3F9A77F674A2}"/>
    <hyperlink ref="G63" r:id="rId44" location="toc44294244297" xr:uid="{806AFA2A-BE21-46BA-9FCD-2307D19E55D0}"/>
    <hyperlink ref="G74" r:id="rId45" location="toc44206244208" xr:uid="{30DFFD5F-3A22-4FB2-B3BE-A58A66CC4548}"/>
    <hyperlink ref="G80" r:id="rId46" location="toc44206244209" xr:uid="{2A9C216D-29F7-4E5F-BDE2-A94FC10DF9E9}"/>
    <hyperlink ref="G84" r:id="rId47" location="toc50163250164" xr:uid="{E63BCA22-5182-4F76-A96D-3654C923D71A}"/>
    <hyperlink ref="G87" r:id="rId48" location="toc44294244298:~:text=Subgroup%3A%20Data%20Conversion-,DA,-%E2%80%90CON%E2%80%901%C2%A0%E2%80%93%20Annual" xr:uid="{894860FA-6B37-409E-86B7-FB0F00288ED0}"/>
    <hyperlink ref="G96" r:id="rId49" location="toc44294244298:~:text=Subgroup%3A%20Data%20Production-,DA,-%E2%80%90PRO%E2%80%901%C2%A0%E2%80%93%20Annual" xr:uid="{5223F364-BCDC-4B49-B362-83EC7820E000}"/>
    <hyperlink ref="G112" r:id="rId50" location="tocxx349574" xr:uid="{2F706B48-D8DB-48E5-987E-50A27E142CBF}"/>
    <hyperlink ref="G115" r:id="rId51" location="toc48431248435" xr:uid="{4CF52092-5091-43F2-A1F0-20370B0347A4}"/>
    <hyperlink ref="G10" r:id="rId52" location="tocxx320505" xr:uid="{E969059D-86C2-4284-9661-A6E614EA9C7E}"/>
    <hyperlink ref="G17" r:id="rId53" location="appA" xr:uid="{0A11E9D8-5DEB-40B4-BAD6-28ADC27D5388}"/>
    <hyperlink ref="G22" r:id="rId54" location="appA:~:text=Sub%2DGroup%20(ETP)-,ETP,-%2D01%3A%20annual%20rates" display="ETP rates of pay" xr:uid="{2FEF4912-D194-4C78-A7CF-122B55FAFC61}"/>
    <hyperlink ref="G23" r:id="rId55" location="appA:~:text=Sub%2DGroup%20(HPS)-,HPS,-%2D01%3A%20annual%20rates" display="HPS rates of pay" xr:uid="{702BD21F-3C6A-4BDE-A1FC-AB1B476B77ED}"/>
    <hyperlink ref="G26" r:id="rId56" location="tocxx346629" xr:uid="{D564AA27-D8CE-46E3-8E0A-831F809545DC}"/>
    <hyperlink ref="G679" r:id="rId57" location="rates-eu" xr:uid="{2E21373C-E7B7-4224-8DAC-2950B598CE28}"/>
    <hyperlink ref="G701" r:id="rId58" location="rates-sv" xr:uid="{A74C4D6A-E7D7-4146-9298-41E2B60EFBFB}"/>
    <hyperlink ref="G1085" r:id="rId59" location="tocxx343291" xr:uid="{8138BF81-876E-49C5-A701-96DAFC55AA71}"/>
    <hyperlink ref="G955" r:id="rId60" location="rates-li" xr:uid="{52860007-20CA-4AEA-86FA-BCB1A563B07E}"/>
    <hyperlink ref="G994" r:id="rId61" location="tocxx349574:~:text=rate%20of%20pay.-,ND,-%3A%20Nutrition%20and%20Dietetics" xr:uid="{A6358F3B-B118-446A-A256-A6E73E4B8D5C}"/>
    <hyperlink ref="G1005" r:id="rId62" location="tocxx349575" display="NU-CHN rates of pay" xr:uid="{107502A7-3E0D-4B00-B5E9-310E435E3865}"/>
    <hyperlink ref="G1287" r:id="rId63" location="rates-vm" xr:uid="{A4146E78-A208-4772-A40E-154FD08919B8}"/>
    <hyperlink ref="G1188" r:id="rId64" location="rates-src" xr:uid="{7C57F2AB-C5BF-4EE2-A633-2D0B51044755}"/>
    <hyperlink ref="G1082" r:id="rId65" location="toc43291243295" xr:uid="{5F29CFD0-ABAB-4E78-BA2B-95AB72F91E2D}"/>
    <hyperlink ref="G1189" r:id="rId66" location="rates-sre" xr:uid="{D15E0F3D-06A1-43E2-8965-960A22FA4E97}"/>
    <hyperlink ref="G1113" r:id="rId67" location="tocxx344523" xr:uid="{59BEE25A-A498-4507-897B-5BD936BBDE0E}"/>
    <hyperlink ref="G1203" r:id="rId68" location="rates-srw" xr:uid="{2DA46A4E-8C7F-41A6-B8A0-D59FB6E8A264}"/>
    <hyperlink ref="G1120" r:id="rId69" location="rates-sc" xr:uid="{9B9E8DBB-EA3B-4C79-83B9-DF496172661F}"/>
    <hyperlink ref="G1127" r:id="rId70" location="rates-sc:~:text=Subgroup%C2%A0%E2%80%93%20Steward-,STD,-%2D1" xr:uid="{8A418AEE-69CB-4FBD-AAE2-4F633192233D}"/>
    <hyperlink ref="G1148" r:id="rId71" location=":~:text=hundred%20dollars%20(%24300).-,SG,-%3A%20Patent%20Examination%20Group" xr:uid="{307966DB-B062-4195-902C-0D79A964CBD8}"/>
    <hyperlink ref="G689" r:id="rId72" location="toc49056249057" xr:uid="{0E6E2A1B-27F6-44D4-9861-9F1EA5F001D7}"/>
    <hyperlink ref="G708" r:id="rId73" location="tocxx337874" xr:uid="{A0F4C081-6F91-445B-BFBD-BF9DFC2CD4DD}"/>
    <hyperlink ref="G712" r:id="rId74" location="rates-gl" xr:uid="{AC3D6486-AE8C-4A10-9AB0-8A10058BD5FC}"/>
    <hyperlink ref="G1078" r:id="rId75" xr:uid="{1761CA75-08FF-45B4-81D0-F028616DD852}"/>
    <hyperlink ref="G1049" r:id="rId76" xr:uid="{FDC5D794-FB6B-4614-920F-F76ED788FB98}"/>
    <hyperlink ref="G1036" r:id="rId77" xr:uid="{E9421F2E-C317-4E27-8F19-8B351A0A68B1}"/>
    <hyperlink ref="G1021" r:id="rId78" location="rates-oe" xr:uid="{D413ADB0-A248-4D36-B3C5-7A8594B21F29}"/>
    <hyperlink ref="G1141" r:id="rId79" location="toc48431248434" xr:uid="{02FB7BDA-7326-4F8A-89D8-8277F6B5C2EB}"/>
    <hyperlink ref="G1232" r:id="rId80" location="rates-st" xr:uid="{313F3652-FD27-4E51-9356-720D72E9BDB7}"/>
    <hyperlink ref="L1204" r:id="rId81" location="tocxx220705" xr:uid="{92A3CFEE-A95E-4E60-B2E7-DB1DD9C461AC}"/>
    <hyperlink ref="L1189" r:id="rId82" location="toc16" xr:uid="{1649CE76-5F69-499E-AE7F-B89BE3AD136C}"/>
    <hyperlink ref="L924" r:id="rId83" location="rates-hs-hdo:~:text=differential%20where%20applicable.-,Hours%20of%20work,-1.01%20Hours%20of" xr:uid="{D0C79E83-D47F-4C5E-8ED7-8EC7C844509C}"/>
    <hyperlink ref="L910" r:id="rId84" location="tocxx349405" xr:uid="{5912CDB7-353A-4A73-A1DC-FF834ECC1D62}"/>
    <hyperlink ref="L712" r:id="rId85" xr:uid="{37E4995E-9674-4EEB-A258-116FF451C571}"/>
    <hyperlink ref="L889" r:id="rId86" location="tocxx349403" xr:uid="{F03D21DD-DC02-4324-880A-CE0D3601012A}"/>
    <hyperlink ref="G1163" r:id="rId87" location="appA" xr:uid="{15AA198E-C822-45BF-A720-50125082C723}"/>
    <hyperlink ref="L1163" r:id="rId88" location="tocxx245840" xr:uid="{CB26BE4A-27C7-4597-B830-8C058BC1779B}"/>
    <hyperlink ref="G1041" r:id="rId89" location="rates-op" xr:uid="{CB5E6915-DF53-44FC-8AFC-9F4BAC4C19D5}"/>
    <hyperlink ref="G667" r:id="rId90" location="rates-en" xr:uid="{5FBCC30F-5D04-4E35-B5A5-0204BC8022D6}"/>
    <hyperlink ref="G5" r:id="rId91" location="rates-ag" xr:uid="{C4159F06-33B4-44E7-AD69-03B4233847A8}"/>
  </hyperlinks>
  <pageMargins left="0.70866141732283472" right="0.70866141732283472" top="0.74803149606299213" bottom="0.74803149606299213" header="0.31496062992125984" footer="0.31496062992125984"/>
  <pageSetup orientation="portrait" r:id="rId92"/>
  <headerFooter>
    <oddHeader xml:space="preserve">&amp;L&amp;A&amp;R&amp;"Aptos"&amp;12&amp;K000000 Protected B | &amp;1#_x000D_&amp;"Aptos Narrow"&amp;11&amp;K000000&amp;"Aptos Narrow"&amp;11&amp;K000000&amp;"Aptos Narrow"&amp;11&amp;K000000&amp;"Arial,Regular"&amp;12&amp;K0000FF &amp;10&amp;K0000FFPROTECTED B / PROTÉGÉ B
Cabinet Confidences / Renseignements confidentiels du Cabinet&amp;K0000FF
</oddHeader>
    <oddFooter>&amp;C&amp;P of &amp;N</oddFooter>
  </headerFooter>
  <colBreaks count="1" manualBreakCount="1">
    <brk id="18" max="468" man="1"/>
  </colBreaks>
  <drawing r:id="rId9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CDB04-B7CB-4A73-8BB0-F1997430827E}">
  <sheetPr codeName="Sheet7">
    <tabColor rgb="FFFFFF00"/>
  </sheetPr>
  <dimension ref="A1:AJ475"/>
  <sheetViews>
    <sheetView workbookViewId="0">
      <pane xSplit="1" ySplit="1" topLeftCell="B160" activePane="bottomRight" state="frozen"/>
      <selection pane="topRight" activeCell="O53" sqref="O53"/>
      <selection pane="bottomLeft" activeCell="O53" sqref="O53"/>
      <selection pane="bottomRight" activeCell="O53" sqref="O53"/>
    </sheetView>
  </sheetViews>
  <sheetFormatPr defaultColWidth="7.42578125" defaultRowHeight="15" x14ac:dyDescent="0.25"/>
  <cols>
    <col min="1" max="1" width="15" style="16" customWidth="1"/>
    <col min="2" max="2" width="37.85546875" style="3" customWidth="1"/>
    <col min="3" max="3" width="8.7109375" style="2" hidden="1" customWidth="1"/>
    <col min="4" max="4" width="12" style="2" hidden="1" customWidth="1"/>
    <col min="5" max="5" width="8.5703125" style="2" hidden="1" customWidth="1"/>
    <col min="6" max="6" width="8.7109375" style="2" hidden="1" customWidth="1"/>
    <col min="7" max="7" width="11.85546875" style="2" hidden="1" customWidth="1"/>
    <col min="8" max="8" width="8.5703125" style="2" hidden="1" customWidth="1"/>
    <col min="9" max="9" width="9.5703125" style="2" hidden="1" customWidth="1"/>
    <col min="10" max="10" width="8.5703125" style="2" hidden="1" customWidth="1"/>
    <col min="11" max="11" width="8.7109375" style="2" hidden="1" customWidth="1"/>
    <col min="12" max="12" width="14.7109375" style="5" customWidth="1"/>
    <col min="13" max="13" width="18.5703125" style="5" hidden="1" customWidth="1"/>
    <col min="14" max="14" width="13.5703125" style="2" hidden="1" customWidth="1"/>
    <col min="15" max="15" width="4.140625" style="2" hidden="1" customWidth="1"/>
    <col min="16" max="16" width="12.85546875" style="2" hidden="1" customWidth="1"/>
    <col min="17" max="17" width="12.85546875" style="2" customWidth="1"/>
    <col min="18" max="18" width="13.140625" style="2" customWidth="1"/>
    <col min="19" max="19" width="15.85546875" customWidth="1"/>
    <col min="20" max="20" width="21.5703125" style="2" customWidth="1"/>
    <col min="21" max="22" width="7.42578125" style="2"/>
    <col min="23" max="23" width="10.140625" style="2" customWidth="1"/>
    <col min="24" max="24" width="7.42578125" style="2"/>
    <col min="25" max="25" width="8.140625" style="2" customWidth="1"/>
    <col min="26" max="26" width="7.42578125" style="2"/>
    <col min="27" max="27" width="11.140625" style="2" customWidth="1"/>
    <col min="28" max="28" width="9.140625" style="2" customWidth="1"/>
    <col min="29" max="30" width="7.42578125" style="2"/>
    <col min="31" max="31" width="24.140625" style="2" customWidth="1"/>
    <col min="32" max="16384" width="7.42578125" style="2"/>
  </cols>
  <sheetData>
    <row r="1" spans="1:36" ht="45" customHeight="1" x14ac:dyDescent="0.25">
      <c r="A1" s="54" t="s">
        <v>21</v>
      </c>
      <c r="B1" s="54" t="s">
        <v>1533</v>
      </c>
      <c r="C1" s="160" t="s">
        <v>1534</v>
      </c>
      <c r="D1" s="160"/>
      <c r="E1" s="160"/>
      <c r="F1" s="160"/>
      <c r="G1" s="160"/>
      <c r="H1" s="160"/>
      <c r="I1" s="160"/>
      <c r="J1" s="160"/>
      <c r="K1" s="160"/>
      <c r="L1" s="55" t="s">
        <v>1535</v>
      </c>
      <c r="M1" s="56" t="s">
        <v>1536</v>
      </c>
      <c r="N1" s="55" t="s">
        <v>1537</v>
      </c>
      <c r="O1" s="10"/>
      <c r="P1" s="55" t="s">
        <v>1538</v>
      </c>
      <c r="Q1" s="57" t="s">
        <v>1539</v>
      </c>
      <c r="R1" s="58" t="s">
        <v>1540</v>
      </c>
      <c r="S1" s="88" t="s">
        <v>120</v>
      </c>
      <c r="T1" s="67" t="s">
        <v>1541</v>
      </c>
    </row>
    <row r="2" spans="1:36" x14ac:dyDescent="0.25">
      <c r="A2" s="68" t="s">
        <v>122</v>
      </c>
      <c r="B2" s="69" t="s">
        <v>123</v>
      </c>
      <c r="C2" s="70"/>
      <c r="D2" s="71"/>
      <c r="E2" s="70"/>
      <c r="F2" s="71"/>
      <c r="G2" s="70"/>
      <c r="H2" s="71"/>
      <c r="I2" s="70"/>
      <c r="J2" s="71"/>
      <c r="K2" s="70"/>
      <c r="L2" s="72">
        <v>154237</v>
      </c>
      <c r="M2" s="73"/>
      <c r="N2" s="68"/>
      <c r="O2" s="68"/>
      <c r="P2" s="72">
        <v>0</v>
      </c>
      <c r="Q2" s="72">
        <f>SUM(L2*0.94)</f>
        <v>144982.78</v>
      </c>
      <c r="R2" s="74">
        <f>SUM(L2*1.06)</f>
        <v>163491.22</v>
      </c>
      <c r="S2" s="87" t="str">
        <f>IF(COUNTIF(L$2:L$192, L2)&gt;1, "Duplicate", "")</f>
        <v/>
      </c>
      <c r="T2" s="44" t="str" cm="1">
        <f t="array" ref="T2">_xlfn.TEXTJOIN(",",TRUE,_xlfn._xlws.FILTER('2.1 shorter'!$A$2:$A$192,('2.1 shorter'!$L$2:$L$192 &gt;'2.1 shorter'!Q2)*('2.1 shorter'!$L$2:$L$192 &lt;'2.1 shorter'!L2),"No matches"))</f>
        <v>AG-05,BI-05,CH-05,CO-04,CT-FIN-04 ,CT-EAV-05 ,EC-07,EN-SUR-4,PC-05,SE-REM-1,SE-RES-3</v>
      </c>
      <c r="U2" s="159" t="s">
        <v>124</v>
      </c>
      <c r="V2" s="159"/>
      <c r="W2" s="159"/>
      <c r="X2" s="159"/>
      <c r="Y2" s="159"/>
      <c r="Z2" s="159"/>
      <c r="AA2" s="159"/>
      <c r="AJ2" s="2" t="s">
        <v>125</v>
      </c>
    </row>
    <row r="3" spans="1:36" x14ac:dyDescent="0.25">
      <c r="A3" s="68" t="s">
        <v>126</v>
      </c>
      <c r="B3" s="69" t="s">
        <v>123</v>
      </c>
      <c r="C3" s="70"/>
      <c r="D3" s="71"/>
      <c r="E3" s="70"/>
      <c r="F3" s="71"/>
      <c r="G3" s="70"/>
      <c r="H3" s="71"/>
      <c r="I3" s="70"/>
      <c r="J3" s="71"/>
      <c r="K3" s="70"/>
      <c r="L3" s="72">
        <v>179553</v>
      </c>
      <c r="M3" s="73"/>
      <c r="N3" s="68"/>
      <c r="O3" s="68"/>
      <c r="P3" s="72"/>
      <c r="Q3" s="72">
        <f t="shared" ref="Q3:Q39" si="0">SUM(L3*0.94)</f>
        <v>168779.81999999998</v>
      </c>
      <c r="R3" s="74">
        <f t="shared" ref="R3:R39" si="1">SUM(L3*1.06)</f>
        <v>190326.18000000002</v>
      </c>
      <c r="S3" s="87" t="str">
        <f t="shared" ref="S3:S66" si="2">IF(COUNTIF(L$2:L$192, L3)&gt;1, "Duplicate", "")</f>
        <v/>
      </c>
      <c r="T3" s="15" t="str" cm="1">
        <f t="array" ref="T3">_xlfn.TEXTJOIN(",",TRUE,_xlfn._xlws.FILTER('2.1 shorter'!$A$2:$A$192,('2.1 shorter'!$L$2:$L$192 &lt;'2.1 shorter'!R3)*('2.1 shorter'!$L$2:$L$192 &gt;='2.1 shorter'!L3),"No matches"))</f>
        <v xml:space="preserve">AC-02,EX-02 </v>
      </c>
      <c r="U3" s="4"/>
      <c r="W3" s="2" t="str">
        <f>IF(COUNTIF(L:L, L2)&gt;1, "Duplicate", "")</f>
        <v/>
      </c>
      <c r="Y3" s="19"/>
      <c r="Z3" s="5"/>
      <c r="AA3" s="5"/>
      <c r="AJ3" s="2" t="s">
        <v>127</v>
      </c>
    </row>
    <row r="4" spans="1:36" x14ac:dyDescent="0.25">
      <c r="A4" s="68" t="s">
        <v>129</v>
      </c>
      <c r="B4" s="69" t="s">
        <v>123</v>
      </c>
      <c r="C4" s="70"/>
      <c r="D4" s="71"/>
      <c r="E4" s="70"/>
      <c r="F4" s="71"/>
      <c r="G4" s="70"/>
      <c r="H4" s="71"/>
      <c r="I4" s="70"/>
      <c r="J4" s="71"/>
      <c r="K4" s="70"/>
      <c r="L4" s="72">
        <v>85423</v>
      </c>
      <c r="M4" s="73"/>
      <c r="N4" s="68"/>
      <c r="O4" s="68"/>
      <c r="P4" s="72"/>
      <c r="Q4" s="72">
        <f t="shared" si="0"/>
        <v>80297.62</v>
      </c>
      <c r="R4" s="74">
        <f t="shared" si="1"/>
        <v>90548.38</v>
      </c>
      <c r="S4" s="87" t="str">
        <f t="shared" si="2"/>
        <v>Duplicate</v>
      </c>
      <c r="T4" s="14"/>
      <c r="U4" s="161" t="s">
        <v>130</v>
      </c>
      <c r="V4" s="161"/>
      <c r="W4" s="28"/>
      <c r="X4" s="28"/>
      <c r="Y4" s="28"/>
      <c r="Z4" s="28"/>
      <c r="AA4" s="28"/>
    </row>
    <row r="5" spans="1:36" x14ac:dyDescent="0.25">
      <c r="A5" s="68" t="s">
        <v>131</v>
      </c>
      <c r="B5" s="69" t="s">
        <v>123</v>
      </c>
      <c r="C5" s="70"/>
      <c r="D5" s="71"/>
      <c r="E5" s="70"/>
      <c r="F5" s="71"/>
      <c r="G5" s="70"/>
      <c r="H5" s="71"/>
      <c r="I5" s="70"/>
      <c r="J5" s="71"/>
      <c r="K5" s="70"/>
      <c r="L5" s="72">
        <v>101162</v>
      </c>
      <c r="M5" s="73"/>
      <c r="N5" s="68"/>
      <c r="O5" s="68"/>
      <c r="P5" s="72"/>
      <c r="Q5" s="72">
        <f t="shared" si="0"/>
        <v>95092.28</v>
      </c>
      <c r="R5" s="74">
        <f t="shared" si="1"/>
        <v>107231.72</v>
      </c>
      <c r="S5" s="87" t="str">
        <f t="shared" si="2"/>
        <v>Duplicate</v>
      </c>
      <c r="T5" s="14"/>
      <c r="U5" s="4"/>
    </row>
    <row r="6" spans="1:36" x14ac:dyDescent="0.25">
      <c r="A6" s="68" t="s">
        <v>20</v>
      </c>
      <c r="B6" s="69" t="s">
        <v>123</v>
      </c>
      <c r="C6" s="70"/>
      <c r="D6" s="71"/>
      <c r="E6" s="70"/>
      <c r="F6" s="71"/>
      <c r="G6" s="70"/>
      <c r="H6" s="71"/>
      <c r="I6" s="70"/>
      <c r="J6" s="71"/>
      <c r="K6" s="70"/>
      <c r="L6" s="72">
        <v>120292</v>
      </c>
      <c r="M6" s="73"/>
      <c r="N6" s="68"/>
      <c r="O6" s="68"/>
      <c r="P6" s="72"/>
      <c r="Q6" s="72">
        <f t="shared" si="0"/>
        <v>113074.48</v>
      </c>
      <c r="R6" s="74">
        <f t="shared" si="1"/>
        <v>127509.52</v>
      </c>
      <c r="S6" s="87" t="str">
        <f t="shared" si="2"/>
        <v>Duplicate</v>
      </c>
      <c r="T6" s="14"/>
      <c r="U6" s="4"/>
    </row>
    <row r="7" spans="1:36" x14ac:dyDescent="0.25">
      <c r="A7" s="68" t="s">
        <v>132</v>
      </c>
      <c r="B7" s="69" t="s">
        <v>123</v>
      </c>
      <c r="C7" s="70"/>
      <c r="D7" s="71"/>
      <c r="E7" s="70"/>
      <c r="F7" s="71"/>
      <c r="G7" s="70"/>
      <c r="H7" s="71"/>
      <c r="I7" s="70"/>
      <c r="J7" s="71"/>
      <c r="K7" s="70"/>
      <c r="L7" s="72">
        <v>137710</v>
      </c>
      <c r="M7" s="73"/>
      <c r="N7" s="68"/>
      <c r="O7" s="68"/>
      <c r="P7" s="72"/>
      <c r="Q7" s="72">
        <f t="shared" si="0"/>
        <v>129447.4</v>
      </c>
      <c r="R7" s="74">
        <f t="shared" si="1"/>
        <v>145972.6</v>
      </c>
      <c r="S7" s="87" t="str">
        <f t="shared" si="2"/>
        <v>Duplicate</v>
      </c>
      <c r="T7" s="14"/>
      <c r="U7" s="4"/>
    </row>
    <row r="8" spans="1:36" x14ac:dyDescent="0.25">
      <c r="A8" s="68" t="s">
        <v>133</v>
      </c>
      <c r="B8" s="69" t="s">
        <v>123</v>
      </c>
      <c r="C8" s="70"/>
      <c r="D8" s="71"/>
      <c r="E8" s="70"/>
      <c r="F8" s="71"/>
      <c r="G8" s="70"/>
      <c r="H8" s="71"/>
      <c r="I8" s="70"/>
      <c r="J8" s="71"/>
      <c r="K8" s="70"/>
      <c r="L8" s="72">
        <v>150293</v>
      </c>
      <c r="M8" s="73"/>
      <c r="N8" s="68"/>
      <c r="O8" s="68"/>
      <c r="P8" s="72"/>
      <c r="Q8" s="72">
        <f t="shared" si="0"/>
        <v>141275.41999999998</v>
      </c>
      <c r="R8" s="74">
        <f t="shared" si="1"/>
        <v>159310.58000000002</v>
      </c>
      <c r="S8" s="87" t="str">
        <f t="shared" si="2"/>
        <v>Duplicate</v>
      </c>
      <c r="T8" s="14"/>
      <c r="U8" s="4"/>
    </row>
    <row r="9" spans="1:36" x14ac:dyDescent="0.25">
      <c r="A9" s="68" t="s">
        <v>165</v>
      </c>
      <c r="B9" s="69" t="s">
        <v>166</v>
      </c>
      <c r="C9" s="75">
        <v>61786</v>
      </c>
      <c r="D9" s="76">
        <v>64135</v>
      </c>
      <c r="E9" s="75">
        <v>66572</v>
      </c>
      <c r="F9" s="76">
        <v>69106</v>
      </c>
      <c r="G9" s="75"/>
      <c r="H9" s="76"/>
      <c r="I9" s="75"/>
      <c r="J9" s="76"/>
      <c r="K9" s="75"/>
      <c r="L9" s="72">
        <f t="shared" ref="L9:L35" si="3">MAX(C9:K9)</f>
        <v>69106</v>
      </c>
      <c r="M9" s="72"/>
      <c r="N9" s="72">
        <v>800</v>
      </c>
      <c r="O9" s="72"/>
      <c r="P9" s="72">
        <f t="shared" ref="P9:P113" si="4">SUM(L9:N9)</f>
        <v>69906</v>
      </c>
      <c r="Q9" s="72">
        <f t="shared" si="0"/>
        <v>64959.64</v>
      </c>
      <c r="R9" s="74">
        <f t="shared" si="1"/>
        <v>73252.36</v>
      </c>
      <c r="S9" s="87" t="str">
        <f t="shared" si="2"/>
        <v>Duplicate</v>
      </c>
      <c r="T9" s="5"/>
      <c r="U9" s="4" t="s">
        <v>167</v>
      </c>
    </row>
    <row r="10" spans="1:36" x14ac:dyDescent="0.25">
      <c r="A10" s="68" t="s">
        <v>168</v>
      </c>
      <c r="B10" s="69" t="s">
        <v>166</v>
      </c>
      <c r="C10" s="75">
        <v>68849</v>
      </c>
      <c r="D10" s="76">
        <v>71464</v>
      </c>
      <c r="E10" s="75">
        <v>74180</v>
      </c>
      <c r="F10" s="76"/>
      <c r="G10" s="75"/>
      <c r="H10" s="76"/>
      <c r="I10" s="75"/>
      <c r="J10" s="76"/>
      <c r="K10" s="75"/>
      <c r="L10" s="72">
        <f t="shared" si="3"/>
        <v>74180</v>
      </c>
      <c r="M10" s="72"/>
      <c r="N10" s="72">
        <v>800</v>
      </c>
      <c r="O10" s="72"/>
      <c r="P10" s="72">
        <f t="shared" si="4"/>
        <v>74980</v>
      </c>
      <c r="Q10" s="72">
        <f t="shared" si="0"/>
        <v>69729.2</v>
      </c>
      <c r="R10" s="74">
        <f t="shared" si="1"/>
        <v>78630.8</v>
      </c>
      <c r="S10" s="87" t="str">
        <f t="shared" si="2"/>
        <v>Duplicate</v>
      </c>
      <c r="T10" s="5"/>
    </row>
    <row r="11" spans="1:36" x14ac:dyDescent="0.25">
      <c r="A11" s="68" t="s">
        <v>169</v>
      </c>
      <c r="B11" s="69" t="s">
        <v>166</v>
      </c>
      <c r="C11" s="75">
        <v>73798</v>
      </c>
      <c r="D11" s="76">
        <v>76599</v>
      </c>
      <c r="E11" s="75">
        <v>79511</v>
      </c>
      <c r="F11" s="76"/>
      <c r="G11" s="75"/>
      <c r="H11" s="76"/>
      <c r="I11" s="75"/>
      <c r="J11" s="76"/>
      <c r="K11" s="75"/>
      <c r="L11" s="72">
        <f t="shared" si="3"/>
        <v>79511</v>
      </c>
      <c r="M11" s="72"/>
      <c r="N11" s="72">
        <v>800</v>
      </c>
      <c r="O11" s="72"/>
      <c r="P11" s="72">
        <f t="shared" si="4"/>
        <v>80311</v>
      </c>
      <c r="Q11" s="72">
        <f t="shared" si="0"/>
        <v>74740.34</v>
      </c>
      <c r="R11" s="74">
        <f t="shared" si="1"/>
        <v>84281.66</v>
      </c>
      <c r="S11" s="87" t="str">
        <f t="shared" si="2"/>
        <v>Duplicate</v>
      </c>
      <c r="T11" s="5"/>
    </row>
    <row r="12" spans="1:36" x14ac:dyDescent="0.25">
      <c r="A12" s="68" t="s">
        <v>170</v>
      </c>
      <c r="B12" s="69" t="s">
        <v>166</v>
      </c>
      <c r="C12" s="75">
        <v>80612</v>
      </c>
      <c r="D12" s="76">
        <v>83675</v>
      </c>
      <c r="E12" s="75">
        <v>87108</v>
      </c>
      <c r="F12" s="76"/>
      <c r="G12" s="75"/>
      <c r="H12" s="76"/>
      <c r="I12" s="75"/>
      <c r="J12" s="76"/>
      <c r="K12" s="75"/>
      <c r="L12" s="72">
        <f t="shared" si="3"/>
        <v>87108</v>
      </c>
      <c r="M12" s="72"/>
      <c r="N12" s="72">
        <v>800</v>
      </c>
      <c r="O12" s="72"/>
      <c r="P12" s="72">
        <f t="shared" si="4"/>
        <v>87908</v>
      </c>
      <c r="Q12" s="72">
        <f t="shared" si="0"/>
        <v>81881.51999999999</v>
      </c>
      <c r="R12" s="74">
        <f t="shared" si="1"/>
        <v>92334.48000000001</v>
      </c>
      <c r="S12" s="87" t="str">
        <f t="shared" si="2"/>
        <v>Duplicate</v>
      </c>
      <c r="T12" s="5"/>
    </row>
    <row r="13" spans="1:36" x14ac:dyDescent="0.25">
      <c r="A13" s="68" t="s">
        <v>171</v>
      </c>
      <c r="B13" s="69" t="s">
        <v>166</v>
      </c>
      <c r="C13" s="75">
        <v>96235</v>
      </c>
      <c r="D13" s="76">
        <v>99892</v>
      </c>
      <c r="E13" s="75">
        <v>104044</v>
      </c>
      <c r="F13" s="76"/>
      <c r="G13" s="75"/>
      <c r="H13" s="76"/>
      <c r="I13" s="75"/>
      <c r="J13" s="76"/>
      <c r="K13" s="75"/>
      <c r="L13" s="72">
        <f t="shared" si="3"/>
        <v>104044</v>
      </c>
      <c r="M13" s="72"/>
      <c r="N13" s="72">
        <v>800</v>
      </c>
      <c r="O13" s="72"/>
      <c r="P13" s="72">
        <f t="shared" si="4"/>
        <v>104844</v>
      </c>
      <c r="Q13" s="72">
        <f t="shared" si="0"/>
        <v>97801.36</v>
      </c>
      <c r="R13" s="74">
        <f t="shared" si="1"/>
        <v>110286.64</v>
      </c>
      <c r="S13" s="87" t="str">
        <f t="shared" si="2"/>
        <v>Duplicate</v>
      </c>
      <c r="T13" s="5"/>
    </row>
    <row r="14" spans="1:36" x14ac:dyDescent="0.25">
      <c r="A14" s="68" t="s">
        <v>172</v>
      </c>
      <c r="B14" s="69" t="s">
        <v>166</v>
      </c>
      <c r="C14" s="75">
        <v>107193</v>
      </c>
      <c r="D14" s="76">
        <v>111267</v>
      </c>
      <c r="E14" s="75">
        <v>115642</v>
      </c>
      <c r="F14" s="76"/>
      <c r="G14" s="75"/>
      <c r="H14" s="76"/>
      <c r="I14" s="75"/>
      <c r="J14" s="76"/>
      <c r="K14" s="75"/>
      <c r="L14" s="72">
        <f t="shared" si="3"/>
        <v>115642</v>
      </c>
      <c r="M14" s="72"/>
      <c r="N14" s="72">
        <v>800</v>
      </c>
      <c r="O14" s="72"/>
      <c r="P14" s="72">
        <f t="shared" si="4"/>
        <v>116442</v>
      </c>
      <c r="Q14" s="72">
        <f t="shared" si="0"/>
        <v>108703.48</v>
      </c>
      <c r="R14" s="74">
        <f t="shared" si="1"/>
        <v>122580.52</v>
      </c>
      <c r="S14" s="87" t="str">
        <f t="shared" si="2"/>
        <v>Duplicate</v>
      </c>
      <c r="T14" s="5"/>
    </row>
    <row r="15" spans="1:36" x14ac:dyDescent="0.25">
      <c r="A15" s="68" t="s">
        <v>173</v>
      </c>
      <c r="B15" s="69" t="s">
        <v>166</v>
      </c>
      <c r="C15" s="75">
        <v>112834</v>
      </c>
      <c r="D15" s="76">
        <v>117128</v>
      </c>
      <c r="E15" s="75">
        <v>121573</v>
      </c>
      <c r="F15" s="76">
        <v>125225</v>
      </c>
      <c r="G15" s="75">
        <v>129017</v>
      </c>
      <c r="H15" s="76"/>
      <c r="I15" s="75"/>
      <c r="J15" s="76"/>
      <c r="K15" s="75"/>
      <c r="L15" s="72">
        <f t="shared" si="3"/>
        <v>129017</v>
      </c>
      <c r="M15" s="72"/>
      <c r="N15" s="72">
        <v>800</v>
      </c>
      <c r="O15" s="72"/>
      <c r="P15" s="72">
        <f t="shared" si="4"/>
        <v>129817</v>
      </c>
      <c r="Q15" s="72">
        <f t="shared" si="0"/>
        <v>121275.98</v>
      </c>
      <c r="R15" s="74">
        <f t="shared" si="1"/>
        <v>136758.02000000002</v>
      </c>
      <c r="S15" s="87" t="str">
        <f t="shared" si="2"/>
        <v>Duplicate</v>
      </c>
      <c r="T15" s="5"/>
    </row>
    <row r="16" spans="1:36" s="12" customFormat="1" x14ac:dyDescent="0.25">
      <c r="A16" s="68" t="s">
        <v>175</v>
      </c>
      <c r="B16" s="69" t="s">
        <v>123</v>
      </c>
      <c r="C16" s="75"/>
      <c r="D16" s="76"/>
      <c r="E16" s="75"/>
      <c r="F16" s="76"/>
      <c r="G16" s="75"/>
      <c r="H16" s="76"/>
      <c r="I16" s="75"/>
      <c r="J16" s="76"/>
      <c r="K16" s="75"/>
      <c r="L16" s="72">
        <v>85423</v>
      </c>
      <c r="M16" s="72"/>
      <c r="N16" s="72"/>
      <c r="O16" s="72"/>
      <c r="P16" s="72"/>
      <c r="Q16" s="72">
        <f t="shared" si="0"/>
        <v>80297.62</v>
      </c>
      <c r="R16" s="77">
        <f t="shared" si="1"/>
        <v>90548.38</v>
      </c>
      <c r="S16" s="87" t="str">
        <f t="shared" si="2"/>
        <v>Duplicate</v>
      </c>
      <c r="T16" s="11"/>
    </row>
    <row r="17" spans="1:27" s="12" customFormat="1" x14ac:dyDescent="0.25">
      <c r="A17" s="68" t="s">
        <v>177</v>
      </c>
      <c r="B17" s="69" t="s">
        <v>123</v>
      </c>
      <c r="C17" s="75"/>
      <c r="D17" s="76"/>
      <c r="E17" s="75"/>
      <c r="F17" s="76"/>
      <c r="G17" s="75"/>
      <c r="H17" s="76"/>
      <c r="I17" s="75"/>
      <c r="J17" s="76"/>
      <c r="K17" s="75"/>
      <c r="L17" s="72">
        <v>101162</v>
      </c>
      <c r="M17" s="72"/>
      <c r="N17" s="72"/>
      <c r="O17" s="72"/>
      <c r="P17" s="72"/>
      <c r="Q17" s="72">
        <f t="shared" si="0"/>
        <v>95092.28</v>
      </c>
      <c r="R17" s="77">
        <f t="shared" si="1"/>
        <v>107231.72</v>
      </c>
      <c r="S17" s="87" t="str">
        <f t="shared" si="2"/>
        <v>Duplicate</v>
      </c>
      <c r="T17" s="11"/>
      <c r="U17" s="13" t="s">
        <v>176</v>
      </c>
    </row>
    <row r="18" spans="1:27" s="12" customFormat="1" x14ac:dyDescent="0.25">
      <c r="A18" s="68" t="s">
        <v>178</v>
      </c>
      <c r="B18" s="69" t="s">
        <v>123</v>
      </c>
      <c r="C18" s="75"/>
      <c r="D18" s="76"/>
      <c r="E18" s="75"/>
      <c r="F18" s="76"/>
      <c r="G18" s="75"/>
      <c r="H18" s="76"/>
      <c r="I18" s="75"/>
      <c r="J18" s="76"/>
      <c r="K18" s="75"/>
      <c r="L18" s="72">
        <v>120292</v>
      </c>
      <c r="M18" s="72"/>
      <c r="N18" s="72"/>
      <c r="O18" s="72"/>
      <c r="P18" s="72"/>
      <c r="Q18" s="72">
        <f t="shared" si="0"/>
        <v>113074.48</v>
      </c>
      <c r="R18" s="77">
        <f t="shared" si="1"/>
        <v>127509.52</v>
      </c>
      <c r="S18" s="87" t="str">
        <f t="shared" si="2"/>
        <v>Duplicate</v>
      </c>
      <c r="T18" s="11"/>
    </row>
    <row r="19" spans="1:27" s="12" customFormat="1" x14ac:dyDescent="0.25">
      <c r="A19" s="68" t="s">
        <v>179</v>
      </c>
      <c r="B19" s="69" t="s">
        <v>123</v>
      </c>
      <c r="C19" s="75"/>
      <c r="D19" s="76"/>
      <c r="E19" s="75"/>
      <c r="F19" s="76"/>
      <c r="G19" s="75"/>
      <c r="H19" s="76"/>
      <c r="I19" s="75"/>
      <c r="J19" s="76"/>
      <c r="K19" s="75"/>
      <c r="L19" s="72">
        <v>137710</v>
      </c>
      <c r="M19" s="72"/>
      <c r="N19" s="72"/>
      <c r="O19" s="72"/>
      <c r="P19" s="72"/>
      <c r="Q19" s="72">
        <f t="shared" si="0"/>
        <v>129447.4</v>
      </c>
      <c r="R19" s="77">
        <f t="shared" si="1"/>
        <v>145972.6</v>
      </c>
      <c r="S19" s="87" t="str">
        <f t="shared" si="2"/>
        <v>Duplicate</v>
      </c>
      <c r="T19" s="11"/>
    </row>
    <row r="20" spans="1:27" s="12" customFormat="1" x14ac:dyDescent="0.25">
      <c r="A20" s="68" t="s">
        <v>180</v>
      </c>
      <c r="B20" s="69" t="s">
        <v>123</v>
      </c>
      <c r="C20" s="75"/>
      <c r="D20" s="76"/>
      <c r="E20" s="75"/>
      <c r="F20" s="76"/>
      <c r="G20" s="75"/>
      <c r="H20" s="76"/>
      <c r="I20" s="75"/>
      <c r="J20" s="76"/>
      <c r="K20" s="75"/>
      <c r="L20" s="72">
        <v>150293</v>
      </c>
      <c r="M20" s="72"/>
      <c r="N20" s="72"/>
      <c r="O20" s="72"/>
      <c r="P20" s="72"/>
      <c r="Q20" s="72">
        <f t="shared" si="0"/>
        <v>141275.41999999998</v>
      </c>
      <c r="R20" s="77">
        <f t="shared" si="1"/>
        <v>159310.58000000002</v>
      </c>
      <c r="S20" s="87" t="str">
        <f t="shared" si="2"/>
        <v>Duplicate</v>
      </c>
      <c r="T20" s="11"/>
    </row>
    <row r="21" spans="1:27" s="12" customFormat="1" x14ac:dyDescent="0.25">
      <c r="A21" s="68" t="s">
        <v>181</v>
      </c>
      <c r="B21" s="69" t="s">
        <v>123</v>
      </c>
      <c r="C21" s="75"/>
      <c r="D21" s="76"/>
      <c r="E21" s="75"/>
      <c r="F21" s="76"/>
      <c r="G21" s="75"/>
      <c r="H21" s="76"/>
      <c r="I21" s="75"/>
      <c r="J21" s="76"/>
      <c r="K21" s="75"/>
      <c r="L21" s="72">
        <v>85423</v>
      </c>
      <c r="M21" s="72"/>
      <c r="N21" s="72"/>
      <c r="O21" s="72"/>
      <c r="P21" s="72"/>
      <c r="Q21" s="72">
        <f t="shared" si="0"/>
        <v>80297.62</v>
      </c>
      <c r="R21" s="77">
        <f t="shared" si="1"/>
        <v>90548.38</v>
      </c>
      <c r="S21" s="87" t="str">
        <f t="shared" si="2"/>
        <v>Duplicate</v>
      </c>
      <c r="T21" s="11"/>
    </row>
    <row r="22" spans="1:27" s="12" customFormat="1" x14ac:dyDescent="0.25">
      <c r="A22" s="68" t="s">
        <v>183</v>
      </c>
      <c r="B22" s="69" t="s">
        <v>123</v>
      </c>
      <c r="C22" s="75"/>
      <c r="D22" s="76"/>
      <c r="E22" s="75"/>
      <c r="F22" s="76"/>
      <c r="G22" s="75"/>
      <c r="H22" s="76"/>
      <c r="I22" s="75"/>
      <c r="J22" s="76"/>
      <c r="K22" s="75"/>
      <c r="L22" s="72">
        <v>101162</v>
      </c>
      <c r="M22" s="72"/>
      <c r="N22" s="72"/>
      <c r="O22" s="72"/>
      <c r="P22" s="72"/>
      <c r="Q22" s="72">
        <f t="shared" si="0"/>
        <v>95092.28</v>
      </c>
      <c r="R22" s="77">
        <f t="shared" si="1"/>
        <v>107231.72</v>
      </c>
      <c r="S22" s="87" t="str">
        <f t="shared" si="2"/>
        <v>Duplicate</v>
      </c>
      <c r="T22" s="11"/>
      <c r="U22" s="13" t="s">
        <v>182</v>
      </c>
    </row>
    <row r="23" spans="1:27" s="12" customFormat="1" x14ac:dyDescent="0.25">
      <c r="A23" s="68" t="s">
        <v>184</v>
      </c>
      <c r="B23" s="69" t="s">
        <v>123</v>
      </c>
      <c r="C23" s="75"/>
      <c r="D23" s="76"/>
      <c r="E23" s="75"/>
      <c r="F23" s="76"/>
      <c r="G23" s="75"/>
      <c r="H23" s="76"/>
      <c r="I23" s="75"/>
      <c r="J23" s="76"/>
      <c r="K23" s="75"/>
      <c r="L23" s="72">
        <v>120292</v>
      </c>
      <c r="M23" s="72"/>
      <c r="N23" s="72"/>
      <c r="O23" s="72"/>
      <c r="P23" s="72"/>
      <c r="Q23" s="72">
        <f t="shared" si="0"/>
        <v>113074.48</v>
      </c>
      <c r="R23" s="77">
        <f t="shared" si="1"/>
        <v>127509.52</v>
      </c>
      <c r="S23" s="87" t="str">
        <f t="shared" si="2"/>
        <v>Duplicate</v>
      </c>
      <c r="T23" s="11"/>
      <c r="U23" s="53"/>
      <c r="V23" s="53"/>
      <c r="W23" s="53"/>
      <c r="X23" s="53"/>
      <c r="Y23" s="53"/>
      <c r="Z23" s="53"/>
      <c r="AA23" s="53"/>
    </row>
    <row r="24" spans="1:27" s="12" customFormat="1" x14ac:dyDescent="0.25">
      <c r="A24" s="68" t="s">
        <v>185</v>
      </c>
      <c r="B24" s="69" t="s">
        <v>123</v>
      </c>
      <c r="C24" s="75"/>
      <c r="D24" s="76"/>
      <c r="E24" s="75"/>
      <c r="F24" s="76"/>
      <c r="G24" s="75"/>
      <c r="H24" s="76"/>
      <c r="I24" s="75"/>
      <c r="J24" s="76"/>
      <c r="K24" s="75"/>
      <c r="L24" s="72">
        <v>137710</v>
      </c>
      <c r="M24" s="72"/>
      <c r="N24" s="72"/>
      <c r="O24" s="72"/>
      <c r="P24" s="72"/>
      <c r="Q24" s="72">
        <f t="shared" si="0"/>
        <v>129447.4</v>
      </c>
      <c r="R24" s="77">
        <f t="shared" si="1"/>
        <v>145972.6</v>
      </c>
      <c r="S24" s="87" t="str">
        <f t="shared" si="2"/>
        <v>Duplicate</v>
      </c>
      <c r="T24" s="11"/>
    </row>
    <row r="25" spans="1:27" s="12" customFormat="1" x14ac:dyDescent="0.25">
      <c r="A25" s="68" t="s">
        <v>186</v>
      </c>
      <c r="B25" s="69" t="s">
        <v>123</v>
      </c>
      <c r="C25" s="75"/>
      <c r="D25" s="76"/>
      <c r="E25" s="75"/>
      <c r="F25" s="76"/>
      <c r="G25" s="75"/>
      <c r="H25" s="76"/>
      <c r="I25" s="75"/>
      <c r="J25" s="76"/>
      <c r="K25" s="75"/>
      <c r="L25" s="72">
        <v>150293</v>
      </c>
      <c r="M25" s="72"/>
      <c r="N25" s="72"/>
      <c r="O25" s="72"/>
      <c r="P25" s="72"/>
      <c r="Q25" s="72">
        <f t="shared" si="0"/>
        <v>141275.41999999998</v>
      </c>
      <c r="R25" s="77">
        <f t="shared" si="1"/>
        <v>159310.58000000002</v>
      </c>
      <c r="S25" s="87" t="str">
        <f t="shared" si="2"/>
        <v>Duplicate</v>
      </c>
      <c r="T25" s="11"/>
    </row>
    <row r="26" spans="1:27" s="12" customFormat="1" x14ac:dyDescent="0.25">
      <c r="A26" s="68" t="s">
        <v>1542</v>
      </c>
      <c r="B26" s="69" t="s">
        <v>196</v>
      </c>
      <c r="C26" s="75"/>
      <c r="D26" s="76"/>
      <c r="E26" s="75"/>
      <c r="F26" s="76"/>
      <c r="G26" s="75"/>
      <c r="H26" s="76"/>
      <c r="I26" s="75"/>
      <c r="J26" s="76"/>
      <c r="K26" s="75"/>
      <c r="L26" s="72">
        <v>75613</v>
      </c>
      <c r="M26" s="72"/>
      <c r="N26" s="72"/>
      <c r="O26" s="72"/>
      <c r="P26" s="72"/>
      <c r="Q26" s="72">
        <f t="shared" si="0"/>
        <v>71076.22</v>
      </c>
      <c r="R26" s="77">
        <f t="shared" si="1"/>
        <v>80149.78</v>
      </c>
      <c r="S26" s="87" t="str">
        <f t="shared" si="2"/>
        <v/>
      </c>
      <c r="T26" s="11"/>
    </row>
    <row r="27" spans="1:27" s="12" customFormat="1" x14ac:dyDescent="0.25">
      <c r="A27" s="68" t="s">
        <v>198</v>
      </c>
      <c r="B27" s="69" t="s">
        <v>196</v>
      </c>
      <c r="C27" s="75"/>
      <c r="D27" s="76"/>
      <c r="E27" s="75"/>
      <c r="F27" s="76"/>
      <c r="G27" s="75"/>
      <c r="H27" s="76"/>
      <c r="I27" s="75"/>
      <c r="J27" s="76"/>
      <c r="K27" s="75"/>
      <c r="L27" s="72">
        <v>91493</v>
      </c>
      <c r="M27" s="72"/>
      <c r="N27" s="72"/>
      <c r="O27" s="72"/>
      <c r="P27" s="72"/>
      <c r="Q27" s="72">
        <f t="shared" si="0"/>
        <v>86003.42</v>
      </c>
      <c r="R27" s="77">
        <f t="shared" si="1"/>
        <v>96982.58</v>
      </c>
      <c r="S27" s="87" t="str">
        <f t="shared" si="2"/>
        <v/>
      </c>
      <c r="T27" s="11"/>
      <c r="U27" s="13" t="s">
        <v>188</v>
      </c>
    </row>
    <row r="28" spans="1:27" s="12" customFormat="1" x14ac:dyDescent="0.25">
      <c r="A28" s="68" t="s">
        <v>199</v>
      </c>
      <c r="B28" s="69" t="s">
        <v>196</v>
      </c>
      <c r="C28" s="75"/>
      <c r="D28" s="76"/>
      <c r="E28" s="75"/>
      <c r="F28" s="76"/>
      <c r="G28" s="75"/>
      <c r="H28" s="76"/>
      <c r="I28" s="75"/>
      <c r="J28" s="76"/>
      <c r="K28" s="75"/>
      <c r="L28" s="72">
        <v>128102</v>
      </c>
      <c r="M28" s="72"/>
      <c r="N28" s="72"/>
      <c r="O28" s="72"/>
      <c r="P28" s="72"/>
      <c r="Q28" s="72">
        <f t="shared" si="0"/>
        <v>120415.87999999999</v>
      </c>
      <c r="R28" s="77">
        <f t="shared" si="1"/>
        <v>135788.12</v>
      </c>
      <c r="S28" s="87" t="str">
        <f t="shared" si="2"/>
        <v/>
      </c>
      <c r="T28" s="11"/>
    </row>
    <row r="29" spans="1:27" s="12" customFormat="1" x14ac:dyDescent="0.25">
      <c r="A29" s="68" t="s">
        <v>200</v>
      </c>
      <c r="B29" s="69" t="s">
        <v>196</v>
      </c>
      <c r="C29" s="75"/>
      <c r="D29" s="76"/>
      <c r="E29" s="75"/>
      <c r="F29" s="76"/>
      <c r="G29" s="75"/>
      <c r="H29" s="76"/>
      <c r="I29" s="75"/>
      <c r="J29" s="76"/>
      <c r="K29" s="75"/>
      <c r="L29" s="72">
        <v>141340</v>
      </c>
      <c r="M29" s="72"/>
      <c r="N29" s="72"/>
      <c r="O29" s="72"/>
      <c r="P29" s="72"/>
      <c r="Q29" s="72">
        <f t="shared" si="0"/>
        <v>132859.6</v>
      </c>
      <c r="R29" s="77">
        <f t="shared" si="1"/>
        <v>149820.4</v>
      </c>
      <c r="S29" s="87" t="str">
        <f t="shared" si="2"/>
        <v/>
      </c>
      <c r="T29" s="11"/>
    </row>
    <row r="30" spans="1:27" s="12" customFormat="1" x14ac:dyDescent="0.25">
      <c r="A30" s="68" t="s">
        <v>201</v>
      </c>
      <c r="B30" s="69" t="s">
        <v>196</v>
      </c>
      <c r="C30" s="75"/>
      <c r="D30" s="76"/>
      <c r="E30" s="75"/>
      <c r="F30" s="76"/>
      <c r="G30" s="75"/>
      <c r="H30" s="76"/>
      <c r="I30" s="75"/>
      <c r="J30" s="76"/>
      <c r="K30" s="75"/>
      <c r="L30" s="72">
        <v>152845</v>
      </c>
      <c r="M30" s="72"/>
      <c r="N30" s="72"/>
      <c r="O30" s="72"/>
      <c r="P30" s="72"/>
      <c r="Q30" s="72">
        <f t="shared" si="0"/>
        <v>143674.29999999999</v>
      </c>
      <c r="R30" s="77">
        <f t="shared" si="1"/>
        <v>162015.70000000001</v>
      </c>
      <c r="S30" s="87" t="str">
        <f t="shared" si="2"/>
        <v/>
      </c>
      <c r="T30" s="11"/>
    </row>
    <row r="31" spans="1:27" s="12" customFormat="1" x14ac:dyDescent="0.25">
      <c r="A31" s="68" t="s">
        <v>206</v>
      </c>
      <c r="B31" s="69" t="s">
        <v>203</v>
      </c>
      <c r="C31" s="75">
        <v>51642</v>
      </c>
      <c r="D31" s="76">
        <v>52996</v>
      </c>
      <c r="E31" s="75">
        <v>54350</v>
      </c>
      <c r="F31" s="76">
        <v>55707</v>
      </c>
      <c r="G31" s="75"/>
      <c r="H31" s="76"/>
      <c r="I31" s="75"/>
      <c r="J31" s="76"/>
      <c r="K31" s="75"/>
      <c r="L31" s="72">
        <f t="shared" si="3"/>
        <v>55707</v>
      </c>
      <c r="M31" s="72"/>
      <c r="N31" s="72">
        <v>800</v>
      </c>
      <c r="O31" s="72"/>
      <c r="P31" s="72">
        <f t="shared" si="4"/>
        <v>56507</v>
      </c>
      <c r="Q31" s="72">
        <f t="shared" si="0"/>
        <v>52364.579999999994</v>
      </c>
      <c r="R31" s="77">
        <f t="shared" si="1"/>
        <v>59049.420000000006</v>
      </c>
      <c r="S31" s="87" t="str">
        <f t="shared" si="2"/>
        <v/>
      </c>
      <c r="T31" s="11"/>
    </row>
    <row r="32" spans="1:27" s="12" customFormat="1" x14ac:dyDescent="0.25">
      <c r="A32" s="68" t="s">
        <v>207</v>
      </c>
      <c r="B32" s="69" t="s">
        <v>203</v>
      </c>
      <c r="C32" s="75">
        <v>57217</v>
      </c>
      <c r="D32" s="76">
        <v>58738</v>
      </c>
      <c r="E32" s="75">
        <v>60255</v>
      </c>
      <c r="F32" s="76">
        <v>61761</v>
      </c>
      <c r="G32" s="75"/>
      <c r="H32" s="76"/>
      <c r="I32" s="75"/>
      <c r="J32" s="76"/>
      <c r="K32" s="75"/>
      <c r="L32" s="72">
        <f t="shared" si="3"/>
        <v>61761</v>
      </c>
      <c r="M32" s="72"/>
      <c r="N32" s="72">
        <v>800</v>
      </c>
      <c r="O32" s="72"/>
      <c r="P32" s="72">
        <f t="shared" si="4"/>
        <v>62561</v>
      </c>
      <c r="Q32" s="72">
        <f t="shared" si="0"/>
        <v>58055.34</v>
      </c>
      <c r="R32" s="77">
        <f t="shared" si="1"/>
        <v>65466.66</v>
      </c>
      <c r="S32" s="87" t="str">
        <f t="shared" si="2"/>
        <v/>
      </c>
      <c r="T32" s="11"/>
    </row>
    <row r="33" spans="1:27" s="12" customFormat="1" x14ac:dyDescent="0.25">
      <c r="A33" s="68" t="s">
        <v>208</v>
      </c>
      <c r="B33" s="69" t="s">
        <v>203</v>
      </c>
      <c r="C33" s="75">
        <v>62533</v>
      </c>
      <c r="D33" s="76">
        <v>64250</v>
      </c>
      <c r="E33" s="75">
        <v>65986</v>
      </c>
      <c r="F33" s="76">
        <v>67699</v>
      </c>
      <c r="G33" s="75"/>
      <c r="H33" s="76"/>
      <c r="I33" s="75"/>
      <c r="J33" s="76"/>
      <c r="K33" s="75"/>
      <c r="L33" s="72">
        <f t="shared" si="3"/>
        <v>67699</v>
      </c>
      <c r="M33" s="72"/>
      <c r="N33" s="72">
        <v>800</v>
      </c>
      <c r="O33" s="72"/>
      <c r="P33" s="72">
        <f t="shared" si="4"/>
        <v>68499</v>
      </c>
      <c r="Q33" s="72">
        <f t="shared" si="0"/>
        <v>63637.06</v>
      </c>
      <c r="R33" s="77">
        <f t="shared" si="1"/>
        <v>71760.94</v>
      </c>
      <c r="S33" s="87" t="str">
        <f t="shared" si="2"/>
        <v/>
      </c>
      <c r="T33" s="11"/>
    </row>
    <row r="34" spans="1:27" s="12" customFormat="1" x14ac:dyDescent="0.25">
      <c r="A34" s="68" t="s">
        <v>209</v>
      </c>
      <c r="B34" s="69" t="s">
        <v>203</v>
      </c>
      <c r="C34" s="75">
        <v>71176</v>
      </c>
      <c r="D34" s="76">
        <v>73048</v>
      </c>
      <c r="E34" s="75">
        <v>74903</v>
      </c>
      <c r="F34" s="76">
        <v>76779</v>
      </c>
      <c r="G34" s="75"/>
      <c r="H34" s="76"/>
      <c r="I34" s="75"/>
      <c r="J34" s="76"/>
      <c r="K34" s="75"/>
      <c r="L34" s="72">
        <f t="shared" si="3"/>
        <v>76779</v>
      </c>
      <c r="M34" s="72"/>
      <c r="N34" s="72">
        <v>800</v>
      </c>
      <c r="O34" s="72"/>
      <c r="P34" s="72">
        <f t="shared" si="4"/>
        <v>77579</v>
      </c>
      <c r="Q34" s="72">
        <f t="shared" si="0"/>
        <v>72172.259999999995</v>
      </c>
      <c r="R34" s="77">
        <f t="shared" si="1"/>
        <v>81385.740000000005</v>
      </c>
      <c r="S34" s="87" t="str">
        <f t="shared" si="2"/>
        <v/>
      </c>
      <c r="T34" s="11"/>
      <c r="U34" s="13" t="s">
        <v>197</v>
      </c>
    </row>
    <row r="35" spans="1:27" s="12" customFormat="1" x14ac:dyDescent="0.25">
      <c r="A35" s="68" t="s">
        <v>210</v>
      </c>
      <c r="B35" s="69" t="s">
        <v>203</v>
      </c>
      <c r="C35" s="75">
        <v>78952</v>
      </c>
      <c r="D35" s="76">
        <v>81137</v>
      </c>
      <c r="E35" s="75">
        <v>83324</v>
      </c>
      <c r="F35" s="76">
        <v>85533</v>
      </c>
      <c r="G35" s="75"/>
      <c r="H35" s="76"/>
      <c r="I35" s="75"/>
      <c r="J35" s="76"/>
      <c r="K35" s="75"/>
      <c r="L35" s="72">
        <f t="shared" si="3"/>
        <v>85533</v>
      </c>
      <c r="M35" s="72"/>
      <c r="N35" s="72">
        <v>800</v>
      </c>
      <c r="O35" s="72"/>
      <c r="P35" s="72">
        <f t="shared" si="4"/>
        <v>86333</v>
      </c>
      <c r="Q35" s="72">
        <f t="shared" si="0"/>
        <v>80401.01999999999</v>
      </c>
      <c r="R35" s="77">
        <f t="shared" si="1"/>
        <v>90664.98000000001</v>
      </c>
      <c r="S35" s="87" t="str">
        <f t="shared" si="2"/>
        <v/>
      </c>
      <c r="T35" s="11"/>
      <c r="U35" s="53"/>
      <c r="V35" s="53"/>
      <c r="W35" s="53"/>
      <c r="X35" s="53"/>
      <c r="Y35" s="53"/>
      <c r="Z35" s="53"/>
      <c r="AA35" s="53"/>
    </row>
    <row r="36" spans="1:27" s="12" customFormat="1" x14ac:dyDescent="0.25">
      <c r="A36" s="68" t="s">
        <v>1543</v>
      </c>
      <c r="B36" s="80" t="s">
        <v>212</v>
      </c>
      <c r="C36" s="75">
        <v>64697</v>
      </c>
      <c r="D36" s="76">
        <v>69044</v>
      </c>
      <c r="E36" s="75">
        <v>73386</v>
      </c>
      <c r="F36" s="76">
        <v>77729</v>
      </c>
      <c r="G36" s="75">
        <v>82072</v>
      </c>
      <c r="H36" s="76">
        <v>86412</v>
      </c>
      <c r="I36" s="75">
        <v>90758</v>
      </c>
      <c r="J36" s="76"/>
      <c r="K36" s="75"/>
      <c r="L36" s="72">
        <v>93965</v>
      </c>
      <c r="M36" s="72"/>
      <c r="N36" s="72">
        <v>800</v>
      </c>
      <c r="O36" s="72"/>
      <c r="P36" s="72">
        <f t="shared" ref="P36:P39" si="5">SUM(L36:N36)</f>
        <v>94765</v>
      </c>
      <c r="Q36" s="72">
        <f t="shared" si="0"/>
        <v>88327.099999999991</v>
      </c>
      <c r="R36" s="77">
        <f t="shared" si="1"/>
        <v>99602.900000000009</v>
      </c>
      <c r="S36" s="87" t="str">
        <f t="shared" si="2"/>
        <v/>
      </c>
      <c r="T36" s="11"/>
    </row>
    <row r="37" spans="1:27" s="12" customFormat="1" x14ac:dyDescent="0.25">
      <c r="A37" s="68" t="s">
        <v>214</v>
      </c>
      <c r="B37" s="80" t="s">
        <v>212</v>
      </c>
      <c r="C37" s="75">
        <v>78752</v>
      </c>
      <c r="D37" s="76">
        <v>83434</v>
      </c>
      <c r="E37" s="75">
        <v>88113</v>
      </c>
      <c r="F37" s="76">
        <v>92790</v>
      </c>
      <c r="G37" s="75">
        <v>97470</v>
      </c>
      <c r="H37" s="76">
        <v>102152</v>
      </c>
      <c r="I37" s="75">
        <v>106833</v>
      </c>
      <c r="J37" s="76"/>
      <c r="K37" s="75"/>
      <c r="L37" s="72">
        <v>110607</v>
      </c>
      <c r="M37" s="72"/>
      <c r="N37" s="72">
        <v>800</v>
      </c>
      <c r="O37" s="72"/>
      <c r="P37" s="72">
        <f t="shared" si="5"/>
        <v>111407</v>
      </c>
      <c r="Q37" s="72">
        <f t="shared" si="0"/>
        <v>103970.57999999999</v>
      </c>
      <c r="R37" s="77">
        <f t="shared" si="1"/>
        <v>117243.42000000001</v>
      </c>
      <c r="S37" s="87" t="str">
        <f t="shared" si="2"/>
        <v/>
      </c>
      <c r="T37" s="11"/>
    </row>
    <row r="38" spans="1:27" s="12" customFormat="1" x14ac:dyDescent="0.25">
      <c r="A38" s="68" t="s">
        <v>1544</v>
      </c>
      <c r="B38" s="80" t="s">
        <v>212</v>
      </c>
      <c r="C38" s="75">
        <v>100681</v>
      </c>
      <c r="D38" s="76">
        <v>104924</v>
      </c>
      <c r="E38" s="75">
        <v>109160</v>
      </c>
      <c r="F38" s="76">
        <v>113403</v>
      </c>
      <c r="G38" s="75">
        <v>117642</v>
      </c>
      <c r="H38" s="76">
        <v>122350</v>
      </c>
      <c r="I38" s="75">
        <v>129742</v>
      </c>
      <c r="J38" s="76"/>
      <c r="K38" s="75"/>
      <c r="L38" s="72">
        <v>134326</v>
      </c>
      <c r="M38" s="72"/>
      <c r="N38" s="72">
        <v>800</v>
      </c>
      <c r="O38" s="72"/>
      <c r="P38" s="72">
        <f t="shared" si="5"/>
        <v>135126</v>
      </c>
      <c r="Q38" s="72">
        <f t="shared" si="0"/>
        <v>126266.43999999999</v>
      </c>
      <c r="R38" s="77">
        <f t="shared" si="1"/>
        <v>142385.56</v>
      </c>
      <c r="S38" s="87" t="str">
        <f t="shared" si="2"/>
        <v/>
      </c>
      <c r="T38" s="11"/>
    </row>
    <row r="39" spans="1:27" s="12" customFormat="1" x14ac:dyDescent="0.25">
      <c r="A39" s="68" t="s">
        <v>216</v>
      </c>
      <c r="B39" s="80" t="s">
        <v>212</v>
      </c>
      <c r="C39" s="75">
        <v>113491</v>
      </c>
      <c r="D39" s="76">
        <v>118301</v>
      </c>
      <c r="E39" s="75">
        <v>123123</v>
      </c>
      <c r="F39" s="76">
        <v>127947</v>
      </c>
      <c r="G39" s="75">
        <v>132767</v>
      </c>
      <c r="H39" s="76">
        <v>138113</v>
      </c>
      <c r="I39" s="75">
        <v>146541</v>
      </c>
      <c r="J39" s="76"/>
      <c r="K39" s="75"/>
      <c r="L39" s="72">
        <v>151719</v>
      </c>
      <c r="M39" s="72"/>
      <c r="N39" s="72">
        <v>800</v>
      </c>
      <c r="O39" s="72"/>
      <c r="P39" s="72">
        <f t="shared" si="5"/>
        <v>152519</v>
      </c>
      <c r="Q39" s="72">
        <f t="shared" si="0"/>
        <v>142615.85999999999</v>
      </c>
      <c r="R39" s="77">
        <f t="shared" si="1"/>
        <v>160822.14000000001</v>
      </c>
      <c r="S39" s="87" t="str">
        <f t="shared" si="2"/>
        <v/>
      </c>
      <c r="T39" s="11"/>
      <c r="U39" s="13" t="s">
        <v>204</v>
      </c>
    </row>
    <row r="40" spans="1:27" s="12" customFormat="1" x14ac:dyDescent="0.25">
      <c r="A40" s="68" t="s">
        <v>217</v>
      </c>
      <c r="B40" s="80" t="s">
        <v>218</v>
      </c>
      <c r="C40" s="84">
        <v>66714</v>
      </c>
      <c r="D40" s="85">
        <v>69606</v>
      </c>
      <c r="E40" s="84">
        <v>72475</v>
      </c>
      <c r="F40" s="85">
        <v>75357</v>
      </c>
      <c r="G40" s="84">
        <v>78241</v>
      </c>
      <c r="H40" s="85">
        <v>81130</v>
      </c>
      <c r="I40" s="84">
        <v>84014</v>
      </c>
      <c r="J40" s="85">
        <v>86900</v>
      </c>
      <c r="K40" s="84">
        <v>89506</v>
      </c>
      <c r="L40" s="72">
        <v>92670</v>
      </c>
      <c r="M40" s="72"/>
      <c r="N40" s="72"/>
      <c r="O40" s="72"/>
      <c r="P40" s="72"/>
      <c r="Q40" s="72">
        <f t="shared" ref="Q40:Q45" si="6">SUM(L40*0.94)</f>
        <v>87109.799999999988</v>
      </c>
      <c r="R40" s="77">
        <f t="shared" ref="R40:R45" si="7">SUM(L40*1.06)</f>
        <v>98230.200000000012</v>
      </c>
      <c r="S40" s="87" t="str">
        <f t="shared" si="2"/>
        <v/>
      </c>
      <c r="T40" s="11"/>
      <c r="U40" s="53"/>
      <c r="V40" s="53"/>
      <c r="W40" s="53"/>
      <c r="X40" s="53"/>
    </row>
    <row r="41" spans="1:27" s="12" customFormat="1" x14ac:dyDescent="0.25">
      <c r="A41" s="68" t="s">
        <v>220</v>
      </c>
      <c r="B41" s="80" t="s">
        <v>218</v>
      </c>
      <c r="C41" s="84">
        <v>82977</v>
      </c>
      <c r="D41" s="85">
        <v>85823</v>
      </c>
      <c r="E41" s="84">
        <v>88683</v>
      </c>
      <c r="F41" s="85">
        <v>91534</v>
      </c>
      <c r="G41" s="84">
        <v>94383</v>
      </c>
      <c r="H41" s="85">
        <v>97240</v>
      </c>
      <c r="I41" s="84">
        <v>100090</v>
      </c>
      <c r="J41" s="85">
        <v>103092</v>
      </c>
      <c r="K41" s="84"/>
      <c r="L41" s="72">
        <v>106736</v>
      </c>
      <c r="M41" s="72"/>
      <c r="N41" s="72"/>
      <c r="O41" s="72"/>
      <c r="P41" s="72"/>
      <c r="Q41" s="72">
        <f t="shared" si="6"/>
        <v>100331.84</v>
      </c>
      <c r="R41" s="77">
        <f t="shared" si="7"/>
        <v>113140.16</v>
      </c>
      <c r="S41" s="87" t="str">
        <f t="shared" si="2"/>
        <v/>
      </c>
      <c r="T41" s="11"/>
    </row>
    <row r="42" spans="1:27" s="12" customFormat="1" x14ac:dyDescent="0.25">
      <c r="A42" s="68" t="s">
        <v>221</v>
      </c>
      <c r="B42" s="80" t="s">
        <v>218</v>
      </c>
      <c r="C42" s="84">
        <v>95096</v>
      </c>
      <c r="D42" s="85">
        <v>98654</v>
      </c>
      <c r="E42" s="84">
        <v>102039</v>
      </c>
      <c r="F42" s="85">
        <v>105419</v>
      </c>
      <c r="G42" s="84">
        <v>108797</v>
      </c>
      <c r="H42" s="85">
        <v>112176</v>
      </c>
      <c r="I42" s="84">
        <v>115542</v>
      </c>
      <c r="J42" s="85"/>
      <c r="K42" s="84"/>
      <c r="L42" s="72">
        <v>119623</v>
      </c>
      <c r="M42" s="72"/>
      <c r="N42" s="72"/>
      <c r="O42" s="72"/>
      <c r="P42" s="72"/>
      <c r="Q42" s="72">
        <f t="shared" si="6"/>
        <v>112445.62</v>
      </c>
      <c r="R42" s="77">
        <f t="shared" si="7"/>
        <v>126800.38</v>
      </c>
      <c r="S42" s="87" t="str">
        <f t="shared" si="2"/>
        <v/>
      </c>
      <c r="T42" s="11"/>
    </row>
    <row r="43" spans="1:27" s="12" customFormat="1" x14ac:dyDescent="0.25">
      <c r="A43" s="68" t="s">
        <v>222</v>
      </c>
      <c r="B43" s="80" t="s">
        <v>218</v>
      </c>
      <c r="C43" s="84">
        <v>107276</v>
      </c>
      <c r="D43" s="85">
        <v>111158</v>
      </c>
      <c r="E43" s="84">
        <v>114975</v>
      </c>
      <c r="F43" s="85">
        <v>118800</v>
      </c>
      <c r="G43" s="84">
        <v>122630</v>
      </c>
      <c r="H43" s="85">
        <v>126453</v>
      </c>
      <c r="I43" s="84">
        <v>130247</v>
      </c>
      <c r="J43" s="85"/>
      <c r="K43" s="84"/>
      <c r="L43" s="72">
        <v>134849</v>
      </c>
      <c r="M43" s="72"/>
      <c r="N43" s="72"/>
      <c r="O43" s="72"/>
      <c r="P43" s="72"/>
      <c r="Q43" s="72">
        <f t="shared" si="6"/>
        <v>126758.06</v>
      </c>
      <c r="R43" s="77">
        <f t="shared" si="7"/>
        <v>142939.94</v>
      </c>
      <c r="S43" s="87" t="str">
        <f t="shared" si="2"/>
        <v/>
      </c>
      <c r="T43" s="11"/>
    </row>
    <row r="44" spans="1:27" s="12" customFormat="1" x14ac:dyDescent="0.25">
      <c r="A44" s="68" t="s">
        <v>223</v>
      </c>
      <c r="B44" s="80" t="s">
        <v>218</v>
      </c>
      <c r="C44" s="84">
        <v>119335</v>
      </c>
      <c r="D44" s="85">
        <v>123216</v>
      </c>
      <c r="E44" s="84">
        <v>127108</v>
      </c>
      <c r="F44" s="85">
        <v>130986</v>
      </c>
      <c r="G44" s="84">
        <v>134866</v>
      </c>
      <c r="H44" s="85">
        <v>138755</v>
      </c>
      <c r="I44" s="84">
        <v>142916</v>
      </c>
      <c r="J44" s="85"/>
      <c r="K44" s="84"/>
      <c r="L44" s="72">
        <v>147965</v>
      </c>
      <c r="M44" s="72"/>
      <c r="N44" s="72"/>
      <c r="O44" s="72"/>
      <c r="P44" s="72"/>
      <c r="Q44" s="72">
        <f t="shared" si="6"/>
        <v>139087.1</v>
      </c>
      <c r="R44" s="77">
        <f t="shared" si="7"/>
        <v>156842.9</v>
      </c>
      <c r="S44" s="87" t="str">
        <f t="shared" si="2"/>
        <v/>
      </c>
      <c r="T44" s="11"/>
    </row>
    <row r="45" spans="1:27" x14ac:dyDescent="0.25">
      <c r="A45" s="68" t="s">
        <v>224</v>
      </c>
      <c r="B45" s="80" t="s">
        <v>218</v>
      </c>
      <c r="C45" s="84">
        <v>130953</v>
      </c>
      <c r="D45" s="85">
        <v>135267</v>
      </c>
      <c r="E45" s="84">
        <v>139583</v>
      </c>
      <c r="F45" s="85">
        <v>143904</v>
      </c>
      <c r="G45" s="84">
        <v>148223</v>
      </c>
      <c r="H45" s="85">
        <v>152544</v>
      </c>
      <c r="I45" s="84">
        <v>157122</v>
      </c>
      <c r="J45" s="85"/>
      <c r="K45" s="84"/>
      <c r="L45" s="72">
        <v>162673</v>
      </c>
      <c r="M45" s="72"/>
      <c r="N45" s="72"/>
      <c r="O45" s="72"/>
      <c r="P45" s="72"/>
      <c r="Q45" s="72">
        <f t="shared" si="6"/>
        <v>152912.62</v>
      </c>
      <c r="R45" s="77">
        <f t="shared" si="7"/>
        <v>172433.38</v>
      </c>
      <c r="S45" s="87" t="str">
        <f t="shared" si="2"/>
        <v/>
      </c>
      <c r="T45" s="5"/>
    </row>
    <row r="46" spans="1:27" x14ac:dyDescent="0.25">
      <c r="A46" s="68" t="s">
        <v>239</v>
      </c>
      <c r="B46" s="69" t="s">
        <v>166</v>
      </c>
      <c r="C46" s="76"/>
      <c r="D46" s="76"/>
      <c r="E46" s="76"/>
      <c r="F46" s="76"/>
      <c r="G46" s="76"/>
      <c r="H46" s="76"/>
      <c r="I46" s="76"/>
      <c r="J46" s="76"/>
      <c r="K46" s="76"/>
      <c r="L46" s="72">
        <v>68427</v>
      </c>
      <c r="M46" s="72"/>
      <c r="N46" s="72"/>
      <c r="O46" s="72"/>
      <c r="P46" s="72"/>
      <c r="Q46" s="72">
        <f t="shared" ref="Q46:Q69" si="8">SUM(L46*0.94)</f>
        <v>64321.38</v>
      </c>
      <c r="R46" s="77">
        <f t="shared" ref="R46:R69" si="9">SUM(L46*1.06)</f>
        <v>72532.62000000001</v>
      </c>
      <c r="S46" s="87" t="str">
        <f t="shared" si="2"/>
        <v/>
      </c>
      <c r="T46" s="5"/>
      <c r="U46" s="7" t="s">
        <v>213</v>
      </c>
    </row>
    <row r="47" spans="1:27" x14ac:dyDescent="0.25">
      <c r="A47" s="68" t="s">
        <v>240</v>
      </c>
      <c r="B47" s="69" t="s">
        <v>166</v>
      </c>
      <c r="C47" s="76"/>
      <c r="D47" s="76"/>
      <c r="E47" s="76"/>
      <c r="F47" s="76"/>
      <c r="G47" s="76"/>
      <c r="H47" s="76"/>
      <c r="I47" s="76"/>
      <c r="J47" s="76"/>
      <c r="K47" s="76"/>
      <c r="L47" s="72">
        <v>72778</v>
      </c>
      <c r="M47" s="72"/>
      <c r="N47" s="72"/>
      <c r="O47" s="72"/>
      <c r="P47" s="72"/>
      <c r="Q47" s="72">
        <f t="shared" si="8"/>
        <v>68411.319999999992</v>
      </c>
      <c r="R47" s="77">
        <f t="shared" si="9"/>
        <v>77144.680000000008</v>
      </c>
      <c r="S47" s="87" t="str">
        <f t="shared" si="2"/>
        <v/>
      </c>
      <c r="T47" s="5"/>
    </row>
    <row r="48" spans="1:27" x14ac:dyDescent="0.25">
      <c r="A48" s="68" t="s">
        <v>241</v>
      </c>
      <c r="B48" s="69" t="s">
        <v>166</v>
      </c>
      <c r="C48" s="76"/>
      <c r="D48" s="76"/>
      <c r="E48" s="76"/>
      <c r="F48" s="76"/>
      <c r="G48" s="76"/>
      <c r="H48" s="76"/>
      <c r="I48" s="76"/>
      <c r="J48" s="76"/>
      <c r="K48" s="76"/>
      <c r="L48" s="72">
        <v>76216</v>
      </c>
      <c r="M48" s="72"/>
      <c r="N48" s="72"/>
      <c r="O48" s="72"/>
      <c r="P48" s="72"/>
      <c r="Q48" s="72">
        <f t="shared" si="8"/>
        <v>71643.039999999994</v>
      </c>
      <c r="R48" s="77">
        <f t="shared" si="9"/>
        <v>80788.960000000006</v>
      </c>
      <c r="S48" s="87" t="str">
        <f t="shared" si="2"/>
        <v/>
      </c>
      <c r="T48" s="5"/>
    </row>
    <row r="49" spans="1:31" x14ac:dyDescent="0.25">
      <c r="A49" s="68" t="s">
        <v>242</v>
      </c>
      <c r="B49" s="69" t="s">
        <v>166</v>
      </c>
      <c r="C49" s="76"/>
      <c r="D49" s="76"/>
      <c r="E49" s="76"/>
      <c r="F49" s="76"/>
      <c r="G49" s="76"/>
      <c r="H49" s="76"/>
      <c r="I49" s="76"/>
      <c r="J49" s="76"/>
      <c r="K49" s="76"/>
      <c r="L49" s="72">
        <v>86280</v>
      </c>
      <c r="M49" s="72"/>
      <c r="N49" s="72"/>
      <c r="O49" s="72"/>
      <c r="P49" s="72"/>
      <c r="Q49" s="72">
        <f t="shared" si="8"/>
        <v>81103.199999999997</v>
      </c>
      <c r="R49" s="77">
        <f t="shared" si="9"/>
        <v>91456.8</v>
      </c>
      <c r="S49" s="87" t="str">
        <f t="shared" si="2"/>
        <v/>
      </c>
      <c r="T49" s="5"/>
    </row>
    <row r="50" spans="1:31" x14ac:dyDescent="0.25">
      <c r="A50" s="68" t="s">
        <v>243</v>
      </c>
      <c r="B50" s="69" t="s">
        <v>166</v>
      </c>
      <c r="C50" s="76"/>
      <c r="D50" s="76"/>
      <c r="E50" s="76"/>
      <c r="F50" s="76"/>
      <c r="G50" s="76"/>
      <c r="H50" s="76"/>
      <c r="I50" s="76"/>
      <c r="J50" s="76"/>
      <c r="K50" s="76"/>
      <c r="L50" s="72">
        <v>91038</v>
      </c>
      <c r="M50" s="72"/>
      <c r="N50" s="72"/>
      <c r="O50" s="72"/>
      <c r="P50" s="72"/>
      <c r="Q50" s="72">
        <f t="shared" si="8"/>
        <v>85575.72</v>
      </c>
      <c r="R50" s="77">
        <f t="shared" si="9"/>
        <v>96500.28</v>
      </c>
      <c r="S50" s="87" t="str">
        <f t="shared" si="2"/>
        <v/>
      </c>
      <c r="T50" s="5"/>
      <c r="U50" s="13" t="s">
        <v>219</v>
      </c>
    </row>
    <row r="51" spans="1:31" x14ac:dyDescent="0.25">
      <c r="A51" s="68" t="s">
        <v>250</v>
      </c>
      <c r="B51" s="69" t="s">
        <v>166</v>
      </c>
      <c r="C51" s="76"/>
      <c r="D51" s="76"/>
      <c r="E51" s="76"/>
      <c r="F51" s="76"/>
      <c r="G51" s="76"/>
      <c r="H51" s="76"/>
      <c r="I51" s="76"/>
      <c r="J51" s="76"/>
      <c r="K51" s="76"/>
      <c r="L51" s="72">
        <v>71026</v>
      </c>
      <c r="M51" s="72"/>
      <c r="N51" s="72"/>
      <c r="O51" s="72"/>
      <c r="P51" s="72"/>
      <c r="Q51" s="72">
        <f t="shared" si="8"/>
        <v>66764.44</v>
      </c>
      <c r="R51" s="77">
        <f t="shared" si="9"/>
        <v>75287.56</v>
      </c>
      <c r="S51" s="87" t="str">
        <f t="shared" si="2"/>
        <v/>
      </c>
      <c r="T51" s="5"/>
      <c r="U51" s="13"/>
    </row>
    <row r="52" spans="1:31" x14ac:dyDescent="0.25">
      <c r="A52" s="68" t="s">
        <v>251</v>
      </c>
      <c r="B52" s="69" t="s">
        <v>166</v>
      </c>
      <c r="C52" s="76"/>
      <c r="D52" s="76"/>
      <c r="E52" s="76"/>
      <c r="F52" s="76"/>
      <c r="G52" s="76"/>
      <c r="H52" s="76"/>
      <c r="I52" s="76"/>
      <c r="J52" s="76"/>
      <c r="K52" s="76"/>
      <c r="L52" s="72">
        <v>79423</v>
      </c>
      <c r="M52" s="72"/>
      <c r="N52" s="72"/>
      <c r="O52" s="72"/>
      <c r="P52" s="72"/>
      <c r="Q52" s="72">
        <f t="shared" si="8"/>
        <v>74657.62</v>
      </c>
      <c r="R52" s="77">
        <f t="shared" si="9"/>
        <v>84188.38</v>
      </c>
      <c r="S52" s="87" t="str">
        <f t="shared" si="2"/>
        <v/>
      </c>
      <c r="T52" s="5"/>
    </row>
    <row r="53" spans="1:31" x14ac:dyDescent="0.25">
      <c r="A53" s="68" t="s">
        <v>252</v>
      </c>
      <c r="B53" s="69" t="s">
        <v>166</v>
      </c>
      <c r="C53" s="76"/>
      <c r="D53" s="76"/>
      <c r="E53" s="76"/>
      <c r="F53" s="76"/>
      <c r="G53" s="76"/>
      <c r="H53" s="76"/>
      <c r="I53" s="76"/>
      <c r="J53" s="76"/>
      <c r="K53" s="76"/>
      <c r="L53" s="72">
        <v>88829</v>
      </c>
      <c r="M53" s="72"/>
      <c r="N53" s="72"/>
      <c r="O53" s="72"/>
      <c r="P53" s="72"/>
      <c r="Q53" s="72">
        <f t="shared" si="8"/>
        <v>83499.259999999995</v>
      </c>
      <c r="R53" s="77">
        <f t="shared" si="9"/>
        <v>94158.74</v>
      </c>
      <c r="S53" s="87" t="str">
        <f t="shared" si="2"/>
        <v/>
      </c>
      <c r="T53" s="5"/>
    </row>
    <row r="54" spans="1:31" x14ac:dyDescent="0.25">
      <c r="A54" s="68" t="s">
        <v>256</v>
      </c>
      <c r="B54" s="69" t="s">
        <v>254</v>
      </c>
      <c r="C54" s="76"/>
      <c r="D54" s="76"/>
      <c r="E54" s="76"/>
      <c r="F54" s="76"/>
      <c r="G54" s="76"/>
      <c r="H54" s="76"/>
      <c r="I54" s="76"/>
      <c r="J54" s="76"/>
      <c r="K54" s="76"/>
      <c r="L54" s="72">
        <v>58307</v>
      </c>
      <c r="M54" s="72"/>
      <c r="N54" s="72"/>
      <c r="O54" s="72"/>
      <c r="P54" s="72"/>
      <c r="Q54" s="72">
        <f t="shared" si="8"/>
        <v>54808.579999999994</v>
      </c>
      <c r="R54" s="77">
        <f t="shared" si="9"/>
        <v>61805.420000000006</v>
      </c>
      <c r="S54" s="87" t="str">
        <f t="shared" si="2"/>
        <v/>
      </c>
      <c r="T54" s="5"/>
    </row>
    <row r="55" spans="1:31" x14ac:dyDescent="0.25">
      <c r="A55" s="68" t="s">
        <v>257</v>
      </c>
      <c r="B55" s="69" t="s">
        <v>254</v>
      </c>
      <c r="C55" s="76"/>
      <c r="D55" s="76"/>
      <c r="E55" s="76"/>
      <c r="F55" s="76"/>
      <c r="G55" s="76"/>
      <c r="H55" s="76"/>
      <c r="I55" s="76"/>
      <c r="J55" s="76"/>
      <c r="K55" s="76"/>
      <c r="L55" s="72">
        <v>64678</v>
      </c>
      <c r="M55" s="72"/>
      <c r="N55" s="72"/>
      <c r="O55" s="72"/>
      <c r="P55" s="72"/>
      <c r="Q55" s="72">
        <f t="shared" si="8"/>
        <v>60797.32</v>
      </c>
      <c r="R55" s="77">
        <f t="shared" si="9"/>
        <v>68558.680000000008</v>
      </c>
      <c r="S55" s="87" t="str">
        <f t="shared" si="2"/>
        <v/>
      </c>
      <c r="T55" s="5"/>
    </row>
    <row r="56" spans="1:31" x14ac:dyDescent="0.25">
      <c r="A56" s="68" t="s">
        <v>258</v>
      </c>
      <c r="B56" s="69" t="s">
        <v>254</v>
      </c>
      <c r="C56" s="76"/>
      <c r="D56" s="76"/>
      <c r="E56" s="76"/>
      <c r="F56" s="76"/>
      <c r="G56" s="76"/>
      <c r="H56" s="76"/>
      <c r="I56" s="76"/>
      <c r="J56" s="76"/>
      <c r="K56" s="76"/>
      <c r="L56" s="72">
        <v>71193</v>
      </c>
      <c r="M56" s="72"/>
      <c r="N56" s="72"/>
      <c r="O56" s="72"/>
      <c r="P56" s="72"/>
      <c r="Q56" s="72">
        <f t="shared" si="8"/>
        <v>66921.42</v>
      </c>
      <c r="R56" s="77">
        <f t="shared" si="9"/>
        <v>75464.58</v>
      </c>
      <c r="S56" s="87" t="str">
        <f t="shared" si="2"/>
        <v/>
      </c>
      <c r="T56" s="5"/>
      <c r="U56" s="13" t="s">
        <v>226</v>
      </c>
    </row>
    <row r="57" spans="1:31" x14ac:dyDescent="0.25">
      <c r="A57" s="68" t="s">
        <v>259</v>
      </c>
      <c r="B57" s="69" t="s">
        <v>254</v>
      </c>
      <c r="C57" s="76"/>
      <c r="D57" s="76"/>
      <c r="E57" s="76"/>
      <c r="F57" s="76"/>
      <c r="G57" s="76"/>
      <c r="H57" s="76"/>
      <c r="I57" s="76"/>
      <c r="J57" s="76"/>
      <c r="K57" s="76"/>
      <c r="L57" s="72">
        <v>78187</v>
      </c>
      <c r="M57" s="72"/>
      <c r="N57" s="72"/>
      <c r="O57" s="72"/>
      <c r="P57" s="72"/>
      <c r="Q57" s="72">
        <f t="shared" si="8"/>
        <v>73495.78</v>
      </c>
      <c r="R57" s="77">
        <f t="shared" si="9"/>
        <v>82878.22</v>
      </c>
      <c r="S57" s="87" t="str">
        <f t="shared" si="2"/>
        <v/>
      </c>
      <c r="T57" s="5"/>
    </row>
    <row r="58" spans="1:31" x14ac:dyDescent="0.25">
      <c r="A58" s="68" t="s">
        <v>260</v>
      </c>
      <c r="B58" s="69" t="s">
        <v>254</v>
      </c>
      <c r="C58" s="76"/>
      <c r="D58" s="76"/>
      <c r="E58" s="76"/>
      <c r="F58" s="76"/>
      <c r="G58" s="76"/>
      <c r="H58" s="76"/>
      <c r="I58" s="76"/>
      <c r="J58" s="76"/>
      <c r="K58" s="76"/>
      <c r="L58" s="72">
        <v>83944</v>
      </c>
      <c r="M58" s="72"/>
      <c r="N58" s="72"/>
      <c r="O58" s="72"/>
      <c r="P58" s="72"/>
      <c r="Q58" s="72">
        <f t="shared" si="8"/>
        <v>78907.360000000001</v>
      </c>
      <c r="R58" s="77">
        <f t="shared" si="9"/>
        <v>88980.64</v>
      </c>
      <c r="S58" s="87" t="str">
        <f t="shared" si="2"/>
        <v/>
      </c>
      <c r="T58" s="5"/>
      <c r="U58" s="13"/>
      <c r="V58" s="12"/>
      <c r="W58" s="12"/>
      <c r="X58" s="12"/>
      <c r="Y58" s="12"/>
      <c r="Z58" s="12"/>
      <c r="AA58" s="12"/>
      <c r="AB58" s="12"/>
      <c r="AC58" s="12"/>
      <c r="AD58" s="12"/>
      <c r="AE58" s="12"/>
    </row>
    <row r="59" spans="1:31" x14ac:dyDescent="0.25">
      <c r="A59" s="68" t="s">
        <v>261</v>
      </c>
      <c r="B59" s="69" t="s">
        <v>254</v>
      </c>
      <c r="C59" s="76"/>
      <c r="D59" s="76"/>
      <c r="E59" s="76"/>
      <c r="F59" s="76"/>
      <c r="G59" s="76"/>
      <c r="H59" s="76"/>
      <c r="I59" s="76"/>
      <c r="J59" s="76"/>
      <c r="K59" s="76"/>
      <c r="L59" s="72">
        <v>91261</v>
      </c>
      <c r="M59" s="72"/>
      <c r="N59" s="72"/>
      <c r="O59" s="72"/>
      <c r="P59" s="72"/>
      <c r="Q59" s="72">
        <f t="shared" si="8"/>
        <v>85785.34</v>
      </c>
      <c r="R59" s="77">
        <f t="shared" si="9"/>
        <v>96736.66</v>
      </c>
      <c r="S59" s="87" t="str">
        <f t="shared" si="2"/>
        <v/>
      </c>
      <c r="T59" s="5"/>
    </row>
    <row r="60" spans="1:31" x14ac:dyDescent="0.25">
      <c r="A60" s="68" t="s">
        <v>262</v>
      </c>
      <c r="B60" s="69" t="s">
        <v>254</v>
      </c>
      <c r="C60" s="76"/>
      <c r="D60" s="76"/>
      <c r="E60" s="76"/>
      <c r="F60" s="76"/>
      <c r="G60" s="76"/>
      <c r="H60" s="76"/>
      <c r="I60" s="76"/>
      <c r="J60" s="76"/>
      <c r="K60" s="76"/>
      <c r="L60" s="72">
        <v>96110</v>
      </c>
      <c r="M60" s="72"/>
      <c r="N60" s="72"/>
      <c r="O60" s="72"/>
      <c r="P60" s="72"/>
      <c r="Q60" s="72">
        <f t="shared" si="8"/>
        <v>90343.4</v>
      </c>
      <c r="R60" s="77">
        <f t="shared" si="9"/>
        <v>101876.6</v>
      </c>
      <c r="S60" s="87" t="str">
        <f t="shared" si="2"/>
        <v/>
      </c>
      <c r="T60" s="5"/>
      <c r="U60" s="4" t="s">
        <v>232</v>
      </c>
    </row>
    <row r="61" spans="1:31" x14ac:dyDescent="0.25">
      <c r="A61" s="68" t="s">
        <v>263</v>
      </c>
      <c r="B61" s="69" t="s">
        <v>254</v>
      </c>
      <c r="C61" s="76"/>
      <c r="D61" s="76"/>
      <c r="E61" s="76"/>
      <c r="F61" s="76"/>
      <c r="G61" s="76"/>
      <c r="H61" s="76"/>
      <c r="I61" s="76"/>
      <c r="J61" s="76"/>
      <c r="K61" s="76"/>
      <c r="L61" s="72">
        <v>100408</v>
      </c>
      <c r="M61" s="72"/>
      <c r="N61" s="72"/>
      <c r="O61" s="72"/>
      <c r="P61" s="72"/>
      <c r="Q61" s="72">
        <f t="shared" si="8"/>
        <v>94383.51999999999</v>
      </c>
      <c r="R61" s="77">
        <f t="shared" si="9"/>
        <v>106432.48000000001</v>
      </c>
      <c r="S61" s="87" t="str">
        <f t="shared" si="2"/>
        <v/>
      </c>
      <c r="T61" s="5"/>
      <c r="U61" s="4"/>
    </row>
    <row r="62" spans="1:31" x14ac:dyDescent="0.25">
      <c r="A62" s="68" t="s">
        <v>276</v>
      </c>
      <c r="B62" s="69" t="s">
        <v>196</v>
      </c>
      <c r="C62" s="75">
        <v>61638</v>
      </c>
      <c r="D62" s="76">
        <v>63790</v>
      </c>
      <c r="E62" s="75">
        <v>66028</v>
      </c>
      <c r="F62" s="76">
        <v>69262</v>
      </c>
      <c r="G62" s="75">
        <v>71654</v>
      </c>
      <c r="H62" s="76"/>
      <c r="I62" s="75"/>
      <c r="J62" s="76"/>
      <c r="K62" s="75"/>
      <c r="L62" s="72">
        <v>73087</v>
      </c>
      <c r="M62" s="72"/>
      <c r="N62" s="72">
        <v>800</v>
      </c>
      <c r="O62" s="72"/>
      <c r="P62" s="72">
        <f t="shared" si="4"/>
        <v>73887</v>
      </c>
      <c r="Q62" s="72">
        <f t="shared" si="8"/>
        <v>68701.78</v>
      </c>
      <c r="R62" s="77">
        <f t="shared" si="9"/>
        <v>77472.22</v>
      </c>
      <c r="S62" s="87" t="str">
        <f t="shared" si="2"/>
        <v/>
      </c>
      <c r="T62" s="5"/>
      <c r="U62" s="4"/>
    </row>
    <row r="63" spans="1:31" x14ac:dyDescent="0.25">
      <c r="A63" s="68" t="s">
        <v>278</v>
      </c>
      <c r="B63" s="69" t="s">
        <v>196</v>
      </c>
      <c r="C63" s="75">
        <v>68959</v>
      </c>
      <c r="D63" s="76">
        <v>70631</v>
      </c>
      <c r="E63" s="75">
        <v>73105</v>
      </c>
      <c r="F63" s="76">
        <v>76424</v>
      </c>
      <c r="G63" s="75">
        <v>79061</v>
      </c>
      <c r="H63" s="76"/>
      <c r="I63" s="75"/>
      <c r="J63" s="76"/>
      <c r="K63" s="75"/>
      <c r="L63" s="72">
        <v>80642</v>
      </c>
      <c r="M63" s="72"/>
      <c r="N63" s="72">
        <v>800</v>
      </c>
      <c r="O63" s="72"/>
      <c r="P63" s="72">
        <f t="shared" si="4"/>
        <v>81442</v>
      </c>
      <c r="Q63" s="72">
        <f t="shared" si="8"/>
        <v>75803.48</v>
      </c>
      <c r="R63" s="77">
        <f t="shared" si="9"/>
        <v>85480.52</v>
      </c>
      <c r="S63" s="87" t="str">
        <f t="shared" si="2"/>
        <v/>
      </c>
      <c r="T63" s="5"/>
      <c r="U63" s="4"/>
    </row>
    <row r="64" spans="1:31" x14ac:dyDescent="0.25">
      <c r="A64" s="68" t="s">
        <v>279</v>
      </c>
      <c r="B64" s="69" t="s">
        <v>196</v>
      </c>
      <c r="C64" s="75">
        <v>76167</v>
      </c>
      <c r="D64" s="76">
        <v>78337</v>
      </c>
      <c r="E64" s="75">
        <v>80510</v>
      </c>
      <c r="F64" s="76">
        <v>83309</v>
      </c>
      <c r="G64" s="75">
        <v>86183</v>
      </c>
      <c r="H64" s="76"/>
      <c r="I64" s="75"/>
      <c r="J64" s="76"/>
      <c r="K64" s="75"/>
      <c r="L64" s="72">
        <v>87907</v>
      </c>
      <c r="M64" s="72"/>
      <c r="N64" s="72">
        <v>800</v>
      </c>
      <c r="O64" s="72"/>
      <c r="P64" s="72">
        <f t="shared" si="4"/>
        <v>88707</v>
      </c>
      <c r="Q64" s="72">
        <f t="shared" si="8"/>
        <v>82632.58</v>
      </c>
      <c r="R64" s="77">
        <f t="shared" si="9"/>
        <v>93181.42</v>
      </c>
      <c r="S64" s="87" t="str">
        <f t="shared" si="2"/>
        <v/>
      </c>
      <c r="T64" s="5"/>
      <c r="U64" s="13" t="s">
        <v>236</v>
      </c>
    </row>
    <row r="65" spans="1:21" x14ac:dyDescent="0.25">
      <c r="A65" s="68" t="s">
        <v>280</v>
      </c>
      <c r="B65" s="69" t="s">
        <v>196</v>
      </c>
      <c r="C65" s="75">
        <v>82218</v>
      </c>
      <c r="D65" s="76">
        <v>85032</v>
      </c>
      <c r="E65" s="75">
        <v>87972</v>
      </c>
      <c r="F65" s="76">
        <v>91973</v>
      </c>
      <c r="G65" s="75">
        <v>95148</v>
      </c>
      <c r="H65" s="76"/>
      <c r="I65" s="75"/>
      <c r="J65" s="76"/>
      <c r="K65" s="75"/>
      <c r="L65" s="72">
        <v>97051</v>
      </c>
      <c r="M65" s="72"/>
      <c r="N65" s="72">
        <v>800</v>
      </c>
      <c r="O65" s="72"/>
      <c r="P65" s="72">
        <f t="shared" si="4"/>
        <v>97851</v>
      </c>
      <c r="Q65" s="72">
        <f t="shared" si="8"/>
        <v>91227.939999999988</v>
      </c>
      <c r="R65" s="77">
        <f t="shared" si="9"/>
        <v>102874.06000000001</v>
      </c>
      <c r="S65" s="87" t="str">
        <f t="shared" si="2"/>
        <v/>
      </c>
      <c r="T65" s="5"/>
    </row>
    <row r="66" spans="1:21" x14ac:dyDescent="0.25">
      <c r="A66" s="68" t="s">
        <v>281</v>
      </c>
      <c r="B66" s="69" t="s">
        <v>196</v>
      </c>
      <c r="C66" s="75">
        <v>98299</v>
      </c>
      <c r="D66" s="76">
        <v>101298</v>
      </c>
      <c r="E66" s="75">
        <v>104609</v>
      </c>
      <c r="F66" s="76">
        <v>109371</v>
      </c>
      <c r="G66" s="75">
        <v>113141</v>
      </c>
      <c r="H66" s="76"/>
      <c r="I66" s="75"/>
      <c r="J66" s="76"/>
      <c r="K66" s="75"/>
      <c r="L66" s="72">
        <v>115404</v>
      </c>
      <c r="M66" s="72"/>
      <c r="N66" s="72">
        <v>800</v>
      </c>
      <c r="O66" s="72"/>
      <c r="P66" s="72">
        <f t="shared" si="4"/>
        <v>116204</v>
      </c>
      <c r="Q66" s="72">
        <f t="shared" si="8"/>
        <v>108479.76</v>
      </c>
      <c r="R66" s="77">
        <f t="shared" si="9"/>
        <v>122328.24</v>
      </c>
      <c r="S66" s="87" t="str">
        <f t="shared" si="2"/>
        <v/>
      </c>
      <c r="T66" s="5"/>
    </row>
    <row r="67" spans="1:21" x14ac:dyDescent="0.25">
      <c r="A67" s="68" t="s">
        <v>282</v>
      </c>
      <c r="B67" s="69" t="s">
        <v>196</v>
      </c>
      <c r="C67" s="75">
        <v>111057</v>
      </c>
      <c r="D67" s="76">
        <v>114949</v>
      </c>
      <c r="E67" s="75">
        <v>119083</v>
      </c>
      <c r="F67" s="76">
        <v>124501</v>
      </c>
      <c r="G67" s="75">
        <v>128799</v>
      </c>
      <c r="H67" s="76"/>
      <c r="I67" s="75"/>
      <c r="J67" s="76"/>
      <c r="K67" s="75"/>
      <c r="L67" s="72">
        <v>131375</v>
      </c>
      <c r="M67" s="72"/>
      <c r="N67" s="72">
        <v>800</v>
      </c>
      <c r="O67" s="72"/>
      <c r="P67" s="72">
        <f t="shared" si="4"/>
        <v>132175</v>
      </c>
      <c r="Q67" s="72">
        <f t="shared" si="8"/>
        <v>123492.5</v>
      </c>
      <c r="R67" s="77">
        <f t="shared" si="9"/>
        <v>139257.5</v>
      </c>
      <c r="S67" s="87" t="str">
        <f t="shared" ref="S67:S130" si="10">IF(COUNTIF(L$2:L$192, L67)&gt;1, "Duplicate", "")</f>
        <v/>
      </c>
      <c r="T67" s="5"/>
    </row>
    <row r="68" spans="1:21" x14ac:dyDescent="0.25">
      <c r="A68" s="68" t="s">
        <v>283</v>
      </c>
      <c r="B68" s="69" t="s">
        <v>196</v>
      </c>
      <c r="C68" s="75">
        <v>125481</v>
      </c>
      <c r="D68" s="76">
        <v>129270</v>
      </c>
      <c r="E68" s="75">
        <v>133186</v>
      </c>
      <c r="F68" s="76">
        <v>139252</v>
      </c>
      <c r="G68" s="75">
        <v>144055</v>
      </c>
      <c r="H68" s="76"/>
      <c r="I68" s="75"/>
      <c r="J68" s="76"/>
      <c r="K68" s="75"/>
      <c r="L68" s="72">
        <v>146936</v>
      </c>
      <c r="M68" s="72"/>
      <c r="N68" s="72">
        <v>800</v>
      </c>
      <c r="O68" s="72"/>
      <c r="P68" s="72">
        <f t="shared" si="4"/>
        <v>147736</v>
      </c>
      <c r="Q68" s="72">
        <f t="shared" si="8"/>
        <v>138119.84</v>
      </c>
      <c r="R68" s="77">
        <f t="shared" si="9"/>
        <v>155752.16</v>
      </c>
      <c r="S68" s="87" t="str">
        <f t="shared" si="10"/>
        <v/>
      </c>
      <c r="T68" s="5"/>
    </row>
    <row r="69" spans="1:21" x14ac:dyDescent="0.25">
      <c r="A69" s="68" t="s">
        <v>284</v>
      </c>
      <c r="B69" s="69" t="s">
        <v>196</v>
      </c>
      <c r="C69" s="75">
        <v>136426</v>
      </c>
      <c r="D69" s="76">
        <v>140204</v>
      </c>
      <c r="E69" s="75">
        <v>144170</v>
      </c>
      <c r="F69" s="76">
        <v>150725</v>
      </c>
      <c r="G69" s="75">
        <v>155927</v>
      </c>
      <c r="H69" s="76"/>
      <c r="I69" s="75"/>
      <c r="J69" s="76"/>
      <c r="K69" s="75"/>
      <c r="L69" s="72">
        <v>159046</v>
      </c>
      <c r="M69" s="72"/>
      <c r="N69" s="72">
        <v>800</v>
      </c>
      <c r="O69" s="72"/>
      <c r="P69" s="72">
        <f t="shared" si="4"/>
        <v>159846</v>
      </c>
      <c r="Q69" s="72">
        <f t="shared" si="8"/>
        <v>149503.24</v>
      </c>
      <c r="R69" s="77">
        <f t="shared" si="9"/>
        <v>168588.76</v>
      </c>
      <c r="S69" s="87" t="str">
        <f t="shared" si="10"/>
        <v/>
      </c>
      <c r="T69" s="5"/>
    </row>
    <row r="70" spans="1:21" x14ac:dyDescent="0.25">
      <c r="A70" s="68" t="s">
        <v>808</v>
      </c>
      <c r="B70" s="80" t="s">
        <v>254</v>
      </c>
      <c r="C70" s="76"/>
      <c r="D70" s="76"/>
      <c r="E70" s="76"/>
      <c r="F70" s="76"/>
      <c r="G70" s="76"/>
      <c r="H70" s="76"/>
      <c r="I70" s="76"/>
      <c r="J70" s="76"/>
      <c r="K70" s="76"/>
      <c r="L70" s="72">
        <v>67757</v>
      </c>
      <c r="M70" s="72"/>
      <c r="N70" s="72"/>
      <c r="O70" s="72"/>
      <c r="P70" s="72"/>
      <c r="Q70" s="72">
        <f t="shared" ref="Q70:Q95" si="11">SUM(L70*0.94)</f>
        <v>63691.579999999994</v>
      </c>
      <c r="R70" s="77">
        <f t="shared" ref="R70:R95" si="12">SUM(L70*1.06)</f>
        <v>71822.42</v>
      </c>
      <c r="S70" s="87" t="str">
        <f t="shared" si="10"/>
        <v/>
      </c>
      <c r="T70" s="5"/>
    </row>
    <row r="71" spans="1:21" x14ac:dyDescent="0.25">
      <c r="A71" s="68" t="s">
        <v>810</v>
      </c>
      <c r="B71" s="80" t="s">
        <v>254</v>
      </c>
      <c r="C71" s="76"/>
      <c r="D71" s="76"/>
      <c r="E71" s="76"/>
      <c r="F71" s="76"/>
      <c r="G71" s="76"/>
      <c r="H71" s="76"/>
      <c r="I71" s="76"/>
      <c r="J71" s="76"/>
      <c r="K71" s="76"/>
      <c r="L71" s="72">
        <v>74534</v>
      </c>
      <c r="M71" s="72"/>
      <c r="N71" s="72"/>
      <c r="O71" s="72"/>
      <c r="P71" s="72"/>
      <c r="Q71" s="72">
        <f t="shared" si="11"/>
        <v>70061.959999999992</v>
      </c>
      <c r="R71" s="77">
        <f t="shared" si="12"/>
        <v>79006.040000000008</v>
      </c>
      <c r="S71" s="87" t="str">
        <f t="shared" si="10"/>
        <v/>
      </c>
      <c r="T71" s="5"/>
    </row>
    <row r="72" spans="1:21" x14ac:dyDescent="0.25">
      <c r="A72" s="68" t="s">
        <v>811</v>
      </c>
      <c r="B72" s="80" t="s">
        <v>254</v>
      </c>
      <c r="C72" s="76"/>
      <c r="D72" s="76"/>
      <c r="E72" s="76"/>
      <c r="F72" s="76"/>
      <c r="G72" s="76"/>
      <c r="H72" s="76"/>
      <c r="I72" s="76"/>
      <c r="J72" s="76"/>
      <c r="K72" s="76"/>
      <c r="L72" s="72">
        <v>81985</v>
      </c>
      <c r="M72" s="72"/>
      <c r="N72" s="72"/>
      <c r="O72" s="72"/>
      <c r="P72" s="72"/>
      <c r="Q72" s="72">
        <f t="shared" si="11"/>
        <v>77065.899999999994</v>
      </c>
      <c r="R72" s="77">
        <f t="shared" si="12"/>
        <v>86904.1</v>
      </c>
      <c r="S72" s="87" t="str">
        <f t="shared" si="10"/>
        <v/>
      </c>
      <c r="T72" s="5"/>
    </row>
    <row r="73" spans="1:21" x14ac:dyDescent="0.25">
      <c r="A73" s="68" t="s">
        <v>812</v>
      </c>
      <c r="B73" s="80" t="s">
        <v>254</v>
      </c>
      <c r="C73" s="76"/>
      <c r="D73" s="76"/>
      <c r="E73" s="76"/>
      <c r="F73" s="76"/>
      <c r="G73" s="76"/>
      <c r="H73" s="76"/>
      <c r="I73" s="76"/>
      <c r="J73" s="76"/>
      <c r="K73" s="76"/>
      <c r="L73" s="72">
        <v>90184</v>
      </c>
      <c r="M73" s="72"/>
      <c r="N73" s="72"/>
      <c r="O73" s="72"/>
      <c r="P73" s="72"/>
      <c r="Q73" s="72">
        <f t="shared" si="11"/>
        <v>84772.959999999992</v>
      </c>
      <c r="R73" s="77">
        <f t="shared" si="12"/>
        <v>95595.040000000008</v>
      </c>
      <c r="S73" s="87" t="str">
        <f t="shared" si="10"/>
        <v/>
      </c>
      <c r="T73" s="5"/>
    </row>
    <row r="74" spans="1:21" x14ac:dyDescent="0.25">
      <c r="A74" s="68" t="s">
        <v>813</v>
      </c>
      <c r="B74" s="80" t="s">
        <v>254</v>
      </c>
      <c r="C74" s="76"/>
      <c r="D74" s="76"/>
      <c r="E74" s="76"/>
      <c r="F74" s="76"/>
      <c r="G74" s="76"/>
      <c r="H74" s="76"/>
      <c r="I74" s="76"/>
      <c r="J74" s="76"/>
      <c r="K74" s="76"/>
      <c r="L74" s="72">
        <v>99200</v>
      </c>
      <c r="M74" s="72"/>
      <c r="N74" s="72"/>
      <c r="O74" s="72"/>
      <c r="P74" s="72"/>
      <c r="Q74" s="72">
        <f t="shared" si="11"/>
        <v>93248</v>
      </c>
      <c r="R74" s="77">
        <f t="shared" si="12"/>
        <v>105152</v>
      </c>
      <c r="S74" s="87" t="str">
        <f t="shared" si="10"/>
        <v/>
      </c>
      <c r="T74" s="5"/>
      <c r="U74" s="13" t="s">
        <v>255</v>
      </c>
    </row>
    <row r="75" spans="1:21" x14ac:dyDescent="0.25">
      <c r="A75" s="68" t="s">
        <v>814</v>
      </c>
      <c r="B75" s="80" t="s">
        <v>254</v>
      </c>
      <c r="C75" s="76"/>
      <c r="D75" s="76"/>
      <c r="E75" s="76"/>
      <c r="F75" s="76"/>
      <c r="G75" s="76"/>
      <c r="H75" s="76"/>
      <c r="I75" s="76"/>
      <c r="J75" s="76"/>
      <c r="K75" s="76"/>
      <c r="L75" s="72">
        <v>109119</v>
      </c>
      <c r="M75" s="72"/>
      <c r="N75" s="72"/>
      <c r="O75" s="72"/>
      <c r="P75" s="72"/>
      <c r="Q75" s="72">
        <f t="shared" si="11"/>
        <v>102571.86</v>
      </c>
      <c r="R75" s="77">
        <f t="shared" si="12"/>
        <v>115666.14</v>
      </c>
      <c r="S75" s="87" t="str">
        <f t="shared" si="10"/>
        <v/>
      </c>
      <c r="T75" s="5"/>
    </row>
    <row r="76" spans="1:21" x14ac:dyDescent="0.25">
      <c r="A76" s="68" t="s">
        <v>815</v>
      </c>
      <c r="B76" s="80" t="s">
        <v>254</v>
      </c>
      <c r="C76" s="76"/>
      <c r="D76" s="76"/>
      <c r="E76" s="76"/>
      <c r="F76" s="76"/>
      <c r="G76" s="76"/>
      <c r="H76" s="76"/>
      <c r="I76" s="76"/>
      <c r="J76" s="76"/>
      <c r="K76" s="76"/>
      <c r="L76" s="72">
        <v>120034</v>
      </c>
      <c r="M76" s="72"/>
      <c r="N76" s="72"/>
      <c r="O76" s="72"/>
      <c r="P76" s="72"/>
      <c r="Q76" s="72">
        <f t="shared" si="11"/>
        <v>112831.95999999999</v>
      </c>
      <c r="R76" s="77">
        <f t="shared" si="12"/>
        <v>127236.04000000001</v>
      </c>
      <c r="S76" s="87" t="str">
        <f t="shared" si="10"/>
        <v/>
      </c>
      <c r="T76" s="5"/>
      <c r="U76" s="13"/>
    </row>
    <row r="77" spans="1:21" x14ac:dyDescent="0.25">
      <c r="A77" s="68" t="s">
        <v>816</v>
      </c>
      <c r="B77" s="80" t="s">
        <v>254</v>
      </c>
      <c r="C77" s="76"/>
      <c r="D77" s="76"/>
      <c r="E77" s="76"/>
      <c r="F77" s="76"/>
      <c r="G77" s="76"/>
      <c r="H77" s="76"/>
      <c r="I77" s="76"/>
      <c r="J77" s="76"/>
      <c r="K77" s="76"/>
      <c r="L77" s="72">
        <v>132037</v>
      </c>
      <c r="M77" s="72"/>
      <c r="N77" s="72"/>
      <c r="O77" s="72"/>
      <c r="P77" s="72"/>
      <c r="Q77" s="72">
        <f t="shared" si="11"/>
        <v>124114.78</v>
      </c>
      <c r="R77" s="77">
        <f t="shared" si="12"/>
        <v>139959.22</v>
      </c>
      <c r="S77" s="87" t="str">
        <f t="shared" si="10"/>
        <v/>
      </c>
      <c r="T77" s="5"/>
    </row>
    <row r="78" spans="1:21" x14ac:dyDescent="0.25">
      <c r="A78" s="68" t="s">
        <v>818</v>
      </c>
      <c r="B78" s="80" t="s">
        <v>819</v>
      </c>
      <c r="C78" s="75"/>
      <c r="D78" s="76"/>
      <c r="E78" s="75"/>
      <c r="F78" s="76"/>
      <c r="G78" s="75"/>
      <c r="H78" s="76"/>
      <c r="I78" s="75"/>
      <c r="J78" s="76"/>
      <c r="K78" s="75"/>
      <c r="L78" s="72">
        <v>62958</v>
      </c>
      <c r="M78" s="72"/>
      <c r="N78" s="72"/>
      <c r="O78" s="72"/>
      <c r="P78" s="72"/>
      <c r="Q78" s="72">
        <f t="shared" si="11"/>
        <v>59180.52</v>
      </c>
      <c r="R78" s="77">
        <f t="shared" si="12"/>
        <v>66735.48000000001</v>
      </c>
      <c r="S78" s="87" t="str">
        <f t="shared" si="10"/>
        <v/>
      </c>
      <c r="T78" s="5"/>
    </row>
    <row r="79" spans="1:21" x14ac:dyDescent="0.25">
      <c r="A79" s="68" t="s">
        <v>821</v>
      </c>
      <c r="B79" s="80" t="s">
        <v>819</v>
      </c>
      <c r="C79" s="75"/>
      <c r="D79" s="76"/>
      <c r="E79" s="75"/>
      <c r="F79" s="76"/>
      <c r="G79" s="75"/>
      <c r="H79" s="76"/>
      <c r="I79" s="75"/>
      <c r="J79" s="76"/>
      <c r="K79" s="75"/>
      <c r="L79" s="72">
        <v>75900</v>
      </c>
      <c r="M79" s="72"/>
      <c r="N79" s="72"/>
      <c r="O79" s="72"/>
      <c r="P79" s="72"/>
      <c r="Q79" s="72">
        <f t="shared" si="11"/>
        <v>71346</v>
      </c>
      <c r="R79" s="77">
        <f t="shared" si="12"/>
        <v>80454</v>
      </c>
      <c r="S79" s="87" t="str">
        <f t="shared" si="10"/>
        <v/>
      </c>
      <c r="T79" s="5"/>
    </row>
    <row r="80" spans="1:21" x14ac:dyDescent="0.25">
      <c r="A80" s="68" t="s">
        <v>822</v>
      </c>
      <c r="B80" s="80" t="s">
        <v>819</v>
      </c>
      <c r="C80" s="75"/>
      <c r="D80" s="76"/>
      <c r="E80" s="75"/>
      <c r="F80" s="76"/>
      <c r="G80" s="75"/>
      <c r="H80" s="76"/>
      <c r="I80" s="75"/>
      <c r="J80" s="76"/>
      <c r="K80" s="75"/>
      <c r="L80" s="72">
        <v>84276</v>
      </c>
      <c r="M80" s="72"/>
      <c r="N80" s="72"/>
      <c r="O80" s="72"/>
      <c r="P80" s="72"/>
      <c r="Q80" s="72">
        <f t="shared" si="11"/>
        <v>79219.44</v>
      </c>
      <c r="R80" s="77">
        <f t="shared" si="12"/>
        <v>89332.56</v>
      </c>
      <c r="S80" s="87" t="str">
        <f t="shared" si="10"/>
        <v/>
      </c>
      <c r="T80" s="5"/>
    </row>
    <row r="81" spans="1:21" x14ac:dyDescent="0.25">
      <c r="A81" s="68" t="s">
        <v>823</v>
      </c>
      <c r="B81" s="80" t="s">
        <v>819</v>
      </c>
      <c r="C81" s="75"/>
      <c r="D81" s="76"/>
      <c r="E81" s="75"/>
      <c r="F81" s="76"/>
      <c r="G81" s="75"/>
      <c r="H81" s="76"/>
      <c r="I81" s="75"/>
      <c r="J81" s="76"/>
      <c r="K81" s="75"/>
      <c r="L81" s="72">
        <v>90190</v>
      </c>
      <c r="M81" s="72"/>
      <c r="N81" s="72"/>
      <c r="O81" s="72"/>
      <c r="P81" s="72"/>
      <c r="Q81" s="72">
        <f t="shared" si="11"/>
        <v>84778.599999999991</v>
      </c>
      <c r="R81" s="77">
        <f t="shared" si="12"/>
        <v>95601.400000000009</v>
      </c>
      <c r="S81" s="87" t="str">
        <f t="shared" si="10"/>
        <v/>
      </c>
      <c r="T81" s="5"/>
    </row>
    <row r="82" spans="1:21" x14ac:dyDescent="0.25">
      <c r="A82" s="68" t="s">
        <v>824</v>
      </c>
      <c r="B82" s="80" t="s">
        <v>819</v>
      </c>
      <c r="C82" s="75"/>
      <c r="D82" s="76"/>
      <c r="E82" s="75"/>
      <c r="F82" s="76"/>
      <c r="G82" s="75"/>
      <c r="H82" s="76"/>
      <c r="I82" s="75"/>
      <c r="J82" s="76"/>
      <c r="K82" s="75"/>
      <c r="L82" s="72">
        <v>100029</v>
      </c>
      <c r="M82" s="72"/>
      <c r="N82" s="72"/>
      <c r="O82" s="72"/>
      <c r="P82" s="72"/>
      <c r="Q82" s="72">
        <f t="shared" si="11"/>
        <v>94027.26</v>
      </c>
      <c r="R82" s="77">
        <f t="shared" si="12"/>
        <v>106030.74</v>
      </c>
      <c r="S82" s="87" t="str">
        <f t="shared" si="10"/>
        <v/>
      </c>
      <c r="T82" s="5"/>
    </row>
    <row r="83" spans="1:21" ht="13.5" customHeight="1" x14ac:dyDescent="0.25">
      <c r="A83" s="68" t="s">
        <v>825</v>
      </c>
      <c r="B83" s="80" t="s">
        <v>819</v>
      </c>
      <c r="C83" s="75"/>
      <c r="D83" s="76"/>
      <c r="E83" s="75"/>
      <c r="F83" s="76"/>
      <c r="G83" s="75"/>
      <c r="H83" s="76"/>
      <c r="I83" s="75"/>
      <c r="J83" s="76"/>
      <c r="K83" s="75"/>
      <c r="L83" s="72">
        <v>110468</v>
      </c>
      <c r="M83" s="72"/>
      <c r="N83" s="72"/>
      <c r="O83" s="72"/>
      <c r="P83" s="72"/>
      <c r="Q83" s="72">
        <f t="shared" si="11"/>
        <v>103839.92</v>
      </c>
      <c r="R83" s="77">
        <f t="shared" si="12"/>
        <v>117096.08</v>
      </c>
      <c r="S83" s="87" t="str">
        <f t="shared" si="10"/>
        <v/>
      </c>
      <c r="T83" s="5"/>
      <c r="U83" s="13" t="s">
        <v>265</v>
      </c>
    </row>
    <row r="84" spans="1:21" ht="13.5" customHeight="1" x14ac:dyDescent="0.25">
      <c r="A84" s="68" t="s">
        <v>826</v>
      </c>
      <c r="B84" s="80" t="s">
        <v>819</v>
      </c>
      <c r="C84" s="75"/>
      <c r="D84" s="76"/>
      <c r="E84" s="75"/>
      <c r="F84" s="76"/>
      <c r="G84" s="75"/>
      <c r="H84" s="76"/>
      <c r="I84" s="75"/>
      <c r="J84" s="76"/>
      <c r="K84" s="75"/>
      <c r="L84" s="72">
        <v>120446</v>
      </c>
      <c r="M84" s="72"/>
      <c r="N84" s="72"/>
      <c r="O84" s="72"/>
      <c r="P84" s="72"/>
      <c r="Q84" s="72">
        <f t="shared" si="11"/>
        <v>113219.23999999999</v>
      </c>
      <c r="R84" s="77">
        <f t="shared" si="12"/>
        <v>127672.76000000001</v>
      </c>
      <c r="S84" s="87" t="str">
        <f t="shared" si="10"/>
        <v/>
      </c>
      <c r="T84" s="5"/>
    </row>
    <row r="85" spans="1:21" ht="13.5" customHeight="1" x14ac:dyDescent="0.25">
      <c r="A85" s="68" t="s">
        <v>827</v>
      </c>
      <c r="B85" s="80" t="s">
        <v>819</v>
      </c>
      <c r="C85" s="75"/>
      <c r="D85" s="76"/>
      <c r="E85" s="75"/>
      <c r="F85" s="76"/>
      <c r="G85" s="75"/>
      <c r="H85" s="76"/>
      <c r="I85" s="75"/>
      <c r="J85" s="76"/>
      <c r="K85" s="75"/>
      <c r="L85" s="72">
        <v>129353</v>
      </c>
      <c r="M85" s="72"/>
      <c r="N85" s="72"/>
      <c r="O85" s="72"/>
      <c r="P85" s="72"/>
      <c r="Q85" s="72">
        <f t="shared" si="11"/>
        <v>121591.81999999999</v>
      </c>
      <c r="R85" s="77">
        <f t="shared" si="12"/>
        <v>137114.18</v>
      </c>
      <c r="S85" s="87" t="str">
        <f t="shared" si="10"/>
        <v/>
      </c>
      <c r="T85" s="5"/>
    </row>
    <row r="86" spans="1:21" ht="13.5" customHeight="1" x14ac:dyDescent="0.25">
      <c r="A86" s="68" t="s">
        <v>828</v>
      </c>
      <c r="B86" s="80" t="s">
        <v>819</v>
      </c>
      <c r="C86" s="75"/>
      <c r="D86" s="76"/>
      <c r="E86" s="75"/>
      <c r="F86" s="76"/>
      <c r="G86" s="75"/>
      <c r="H86" s="76"/>
      <c r="I86" s="75"/>
      <c r="J86" s="76"/>
      <c r="K86" s="75"/>
      <c r="L86" s="72">
        <v>139038</v>
      </c>
      <c r="M86" s="72"/>
      <c r="N86" s="72"/>
      <c r="O86" s="72"/>
      <c r="P86" s="72"/>
      <c r="Q86" s="72">
        <f t="shared" si="11"/>
        <v>130695.71999999999</v>
      </c>
      <c r="R86" s="77">
        <f t="shared" si="12"/>
        <v>147380.28</v>
      </c>
      <c r="S86" s="87" t="str">
        <f t="shared" si="10"/>
        <v/>
      </c>
      <c r="T86" s="5"/>
      <c r="U86" s="13" t="s">
        <v>269</v>
      </c>
    </row>
    <row r="87" spans="1:21" ht="13.5" customHeight="1" x14ac:dyDescent="0.25">
      <c r="A87" s="68" t="s">
        <v>1545</v>
      </c>
      <c r="B87" s="81">
        <v>46013</v>
      </c>
      <c r="C87" s="75">
        <v>56709</v>
      </c>
      <c r="D87" s="76" t="s">
        <v>1546</v>
      </c>
      <c r="E87" s="75">
        <v>66461</v>
      </c>
      <c r="F87" s="76"/>
      <c r="G87" s="75"/>
      <c r="H87" s="76"/>
      <c r="I87" s="75"/>
      <c r="J87" s="76"/>
      <c r="K87" s="75"/>
      <c r="L87" s="72">
        <v>70103</v>
      </c>
      <c r="M87" s="72"/>
      <c r="N87" s="72">
        <v>800</v>
      </c>
      <c r="O87" s="72"/>
      <c r="P87" s="72">
        <f t="shared" si="4"/>
        <v>70903</v>
      </c>
      <c r="Q87" s="72">
        <f t="shared" si="11"/>
        <v>65896.819999999992</v>
      </c>
      <c r="R87" s="77">
        <f t="shared" si="12"/>
        <v>74309.180000000008</v>
      </c>
      <c r="S87" s="87" t="str">
        <f t="shared" si="10"/>
        <v/>
      </c>
      <c r="T87" s="5"/>
    </row>
    <row r="88" spans="1:21" ht="13.5" customHeight="1" x14ac:dyDescent="0.25">
      <c r="A88" s="68" t="s">
        <v>1547</v>
      </c>
      <c r="B88" s="81">
        <v>46013</v>
      </c>
      <c r="C88" s="75">
        <v>72427</v>
      </c>
      <c r="D88" s="76">
        <v>75166</v>
      </c>
      <c r="E88" s="75">
        <v>77704</v>
      </c>
      <c r="F88" s="76">
        <v>80246</v>
      </c>
      <c r="G88" s="75">
        <v>82795</v>
      </c>
      <c r="H88" s="76"/>
      <c r="I88" s="75"/>
      <c r="J88" s="76"/>
      <c r="K88" s="75"/>
      <c r="L88" s="72">
        <v>85374</v>
      </c>
      <c r="M88" s="72"/>
      <c r="N88" s="72">
        <v>800</v>
      </c>
      <c r="O88" s="72"/>
      <c r="P88" s="72">
        <f t="shared" si="4"/>
        <v>86174</v>
      </c>
      <c r="Q88" s="72">
        <f t="shared" si="11"/>
        <v>80251.56</v>
      </c>
      <c r="R88" s="77">
        <f t="shared" si="12"/>
        <v>90496.44</v>
      </c>
      <c r="S88" s="87" t="str">
        <f t="shared" si="10"/>
        <v/>
      </c>
      <c r="T88" s="5"/>
    </row>
    <row r="89" spans="1:21" ht="13.5" customHeight="1" x14ac:dyDescent="0.25">
      <c r="A89" s="68" t="s">
        <v>1548</v>
      </c>
      <c r="B89" s="81">
        <v>46013</v>
      </c>
      <c r="C89" s="75">
        <v>88989</v>
      </c>
      <c r="D89" s="76">
        <v>92187</v>
      </c>
      <c r="E89" s="75">
        <v>95378</v>
      </c>
      <c r="F89" s="76">
        <v>98561</v>
      </c>
      <c r="G89" s="75">
        <v>101755</v>
      </c>
      <c r="H89" s="76">
        <v>104941</v>
      </c>
      <c r="I89" s="75">
        <v>108127</v>
      </c>
      <c r="J89" s="76"/>
      <c r="K89" s="75"/>
      <c r="L89" s="72">
        <v>110760</v>
      </c>
      <c r="M89" s="72"/>
      <c r="N89" s="72">
        <v>800</v>
      </c>
      <c r="O89" s="72"/>
      <c r="P89" s="72">
        <f t="shared" si="4"/>
        <v>111560</v>
      </c>
      <c r="Q89" s="72">
        <f t="shared" si="11"/>
        <v>104114.4</v>
      </c>
      <c r="R89" s="77">
        <f t="shared" si="12"/>
        <v>117405.6</v>
      </c>
      <c r="S89" s="87" t="str">
        <f t="shared" si="10"/>
        <v/>
      </c>
      <c r="T89" s="5"/>
    </row>
    <row r="90" spans="1:21" ht="13.5" customHeight="1" x14ac:dyDescent="0.25">
      <c r="A90" s="68" t="s">
        <v>1549</v>
      </c>
      <c r="B90" s="81">
        <v>46013</v>
      </c>
      <c r="C90" s="75">
        <v>104135</v>
      </c>
      <c r="D90" s="76">
        <v>107592</v>
      </c>
      <c r="E90" s="75">
        <v>111060</v>
      </c>
      <c r="F90" s="76">
        <v>114524</v>
      </c>
      <c r="G90" s="75">
        <v>117987</v>
      </c>
      <c r="H90" s="76">
        <v>121451</v>
      </c>
      <c r="I90" s="75"/>
      <c r="J90" s="76"/>
      <c r="K90" s="75"/>
      <c r="L90" s="72">
        <v>123941</v>
      </c>
      <c r="M90" s="72"/>
      <c r="N90" s="72">
        <v>800</v>
      </c>
      <c r="O90" s="72"/>
      <c r="P90" s="72">
        <f t="shared" si="4"/>
        <v>124741</v>
      </c>
      <c r="Q90" s="72">
        <f t="shared" si="11"/>
        <v>116504.54</v>
      </c>
      <c r="R90" s="77">
        <f t="shared" si="12"/>
        <v>131377.46000000002</v>
      </c>
      <c r="S90" s="87" t="str">
        <f t="shared" si="10"/>
        <v/>
      </c>
      <c r="T90" s="5"/>
    </row>
    <row r="91" spans="1:21" ht="13.5" customHeight="1" x14ac:dyDescent="0.25">
      <c r="A91" s="68" t="s">
        <v>1550</v>
      </c>
      <c r="B91" s="81">
        <v>46013</v>
      </c>
      <c r="C91" s="75">
        <v>119286</v>
      </c>
      <c r="D91" s="76">
        <v>123298</v>
      </c>
      <c r="E91" s="75">
        <v>127330</v>
      </c>
      <c r="F91" s="76">
        <v>131362</v>
      </c>
      <c r="G91" s="75">
        <v>135403</v>
      </c>
      <c r="H91" s="76">
        <v>139443</v>
      </c>
      <c r="I91" s="75"/>
      <c r="J91" s="76"/>
      <c r="K91" s="75"/>
      <c r="L91" s="72">
        <v>142611</v>
      </c>
      <c r="M91" s="72"/>
      <c r="N91" s="72">
        <v>800</v>
      </c>
      <c r="O91" s="72"/>
      <c r="P91" s="72">
        <f t="shared" si="4"/>
        <v>143411</v>
      </c>
      <c r="Q91" s="72">
        <f t="shared" si="11"/>
        <v>134054.34</v>
      </c>
      <c r="R91" s="77">
        <f t="shared" si="12"/>
        <v>151167.66</v>
      </c>
      <c r="S91" s="87" t="str">
        <f t="shared" si="10"/>
        <v/>
      </c>
      <c r="T91" s="5"/>
    </row>
    <row r="92" spans="1:21" ht="13.5" customHeight="1" x14ac:dyDescent="0.25">
      <c r="A92" s="68" t="s">
        <v>1551</v>
      </c>
      <c r="B92" s="69" t="s">
        <v>837</v>
      </c>
      <c r="C92" s="75"/>
      <c r="D92" s="76"/>
      <c r="E92" s="75"/>
      <c r="F92" s="76"/>
      <c r="G92" s="75"/>
      <c r="H92" s="76"/>
      <c r="I92" s="75"/>
      <c r="J92" s="76"/>
      <c r="K92" s="75"/>
      <c r="L92" s="72">
        <v>92150</v>
      </c>
      <c r="M92" s="72"/>
      <c r="N92" s="72"/>
      <c r="O92" s="72"/>
      <c r="P92" s="72"/>
      <c r="Q92" s="72">
        <f t="shared" si="11"/>
        <v>86621</v>
      </c>
      <c r="R92" s="77">
        <f t="shared" si="12"/>
        <v>97679</v>
      </c>
      <c r="S92" s="87" t="str">
        <f t="shared" si="10"/>
        <v/>
      </c>
      <c r="T92" s="5"/>
    </row>
    <row r="93" spans="1:21" x14ac:dyDescent="0.25">
      <c r="A93" s="68" t="s">
        <v>1552</v>
      </c>
      <c r="B93" s="69" t="s">
        <v>837</v>
      </c>
      <c r="C93" s="75"/>
      <c r="D93" s="76"/>
      <c r="E93" s="75"/>
      <c r="F93" s="76"/>
      <c r="G93" s="75"/>
      <c r="H93" s="76"/>
      <c r="I93" s="75"/>
      <c r="J93" s="76"/>
      <c r="K93" s="75"/>
      <c r="L93" s="72">
        <v>121962</v>
      </c>
      <c r="M93" s="72"/>
      <c r="N93" s="72"/>
      <c r="O93" s="72"/>
      <c r="P93" s="72"/>
      <c r="Q93" s="72">
        <f t="shared" si="11"/>
        <v>114644.28</v>
      </c>
      <c r="R93" s="77">
        <f t="shared" si="12"/>
        <v>129279.72</v>
      </c>
      <c r="S93" s="87" t="str">
        <f t="shared" si="10"/>
        <v/>
      </c>
      <c r="T93" s="5"/>
      <c r="U93" s="4" t="s">
        <v>277</v>
      </c>
    </row>
    <row r="94" spans="1:21" x14ac:dyDescent="0.25">
      <c r="A94" s="68" t="s">
        <v>1553</v>
      </c>
      <c r="B94" s="69" t="s">
        <v>837</v>
      </c>
      <c r="C94" s="75"/>
      <c r="D94" s="76"/>
      <c r="E94" s="75"/>
      <c r="F94" s="76"/>
      <c r="G94" s="75"/>
      <c r="H94" s="76"/>
      <c r="I94" s="75"/>
      <c r="J94" s="76"/>
      <c r="K94" s="75"/>
      <c r="L94" s="72">
        <v>134115</v>
      </c>
      <c r="M94" s="72"/>
      <c r="N94" s="72"/>
      <c r="O94" s="72"/>
      <c r="P94" s="72"/>
      <c r="Q94" s="72">
        <f t="shared" si="11"/>
        <v>126068.09999999999</v>
      </c>
      <c r="R94" s="77">
        <f t="shared" si="12"/>
        <v>142161.9</v>
      </c>
      <c r="S94" s="87" t="str">
        <f t="shared" si="10"/>
        <v/>
      </c>
      <c r="T94" s="5"/>
    </row>
    <row r="95" spans="1:21" x14ac:dyDescent="0.25">
      <c r="A95" s="68" t="s">
        <v>1554</v>
      </c>
      <c r="B95" s="69" t="s">
        <v>837</v>
      </c>
      <c r="C95" s="75"/>
      <c r="D95" s="76"/>
      <c r="E95" s="75"/>
      <c r="F95" s="76"/>
      <c r="G95" s="75"/>
      <c r="H95" s="76"/>
      <c r="I95" s="75"/>
      <c r="J95" s="76"/>
      <c r="K95" s="75"/>
      <c r="L95" s="72">
        <v>149723</v>
      </c>
      <c r="M95" s="72"/>
      <c r="N95" s="72"/>
      <c r="O95" s="72"/>
      <c r="P95" s="72"/>
      <c r="Q95" s="72">
        <f t="shared" si="11"/>
        <v>140739.62</v>
      </c>
      <c r="R95" s="77">
        <f t="shared" si="12"/>
        <v>158706.38</v>
      </c>
      <c r="S95" s="87" t="str">
        <f t="shared" si="10"/>
        <v/>
      </c>
      <c r="T95" s="5"/>
    </row>
    <row r="96" spans="1:21" x14ac:dyDescent="0.25">
      <c r="A96" s="68" t="s">
        <v>1555</v>
      </c>
      <c r="B96" s="86" t="s">
        <v>855</v>
      </c>
      <c r="C96" s="78"/>
      <c r="D96" s="78"/>
      <c r="E96" s="78"/>
      <c r="F96" s="78"/>
      <c r="G96" s="78"/>
      <c r="H96" s="78"/>
      <c r="I96" s="78"/>
      <c r="J96" s="78"/>
      <c r="K96" s="78"/>
      <c r="L96" s="79">
        <v>161773</v>
      </c>
      <c r="M96" s="79"/>
      <c r="N96" s="79"/>
      <c r="O96" s="79"/>
      <c r="P96" s="79"/>
      <c r="Q96" s="72">
        <f>SUM(L96*0.94)</f>
        <v>152066.62</v>
      </c>
      <c r="R96" s="77">
        <f>SUM(L96*1.06)</f>
        <v>171479.38</v>
      </c>
      <c r="S96" s="87" t="str">
        <f t="shared" si="10"/>
        <v/>
      </c>
      <c r="T96" s="5"/>
    </row>
    <row r="97" spans="1:21" x14ac:dyDescent="0.25">
      <c r="A97" s="68" t="s">
        <v>1556</v>
      </c>
      <c r="B97" s="80" t="s">
        <v>855</v>
      </c>
      <c r="C97" s="78"/>
      <c r="D97" s="78"/>
      <c r="E97" s="78"/>
      <c r="F97" s="78"/>
      <c r="G97" s="78"/>
      <c r="H97" s="78"/>
      <c r="I97" s="78"/>
      <c r="J97" s="78"/>
      <c r="K97" s="78"/>
      <c r="L97" s="79">
        <v>181365</v>
      </c>
      <c r="M97" s="79"/>
      <c r="N97" s="79"/>
      <c r="O97" s="79"/>
      <c r="P97" s="79"/>
      <c r="Q97" s="72">
        <f>SUM(L97*0.94)</f>
        <v>170483.09999999998</v>
      </c>
      <c r="R97" s="77">
        <f>SUM(L97*1.06)</f>
        <v>192246.90000000002</v>
      </c>
      <c r="S97" s="87" t="str">
        <f t="shared" si="10"/>
        <v/>
      </c>
      <c r="T97" s="5"/>
    </row>
    <row r="98" spans="1:21" x14ac:dyDescent="0.25">
      <c r="A98" s="68" t="s">
        <v>1557</v>
      </c>
      <c r="B98" s="80" t="s">
        <v>855</v>
      </c>
      <c r="C98" s="78"/>
      <c r="D98" s="78"/>
      <c r="E98" s="78"/>
      <c r="F98" s="78"/>
      <c r="G98" s="78"/>
      <c r="H98" s="78"/>
      <c r="I98" s="78"/>
      <c r="J98" s="78"/>
      <c r="K98" s="78"/>
      <c r="L98" s="79">
        <v>202918</v>
      </c>
      <c r="M98" s="79"/>
      <c r="N98" s="79"/>
      <c r="O98" s="79"/>
      <c r="P98" s="79"/>
      <c r="Q98" s="72">
        <f>SUM(L98*0.94)</f>
        <v>190742.91999999998</v>
      </c>
      <c r="R98" s="77">
        <f>SUM(L98*1.06)</f>
        <v>215093.08000000002</v>
      </c>
      <c r="S98" s="87" t="str">
        <f t="shared" si="10"/>
        <v/>
      </c>
      <c r="T98" s="5"/>
    </row>
    <row r="99" spans="1:21" x14ac:dyDescent="0.25">
      <c r="A99" s="68" t="s">
        <v>1558</v>
      </c>
      <c r="B99" s="80" t="s">
        <v>855</v>
      </c>
      <c r="C99" s="78"/>
      <c r="D99" s="78"/>
      <c r="E99" s="78"/>
      <c r="F99" s="78"/>
      <c r="G99" s="78"/>
      <c r="H99" s="78"/>
      <c r="I99" s="78"/>
      <c r="J99" s="78"/>
      <c r="K99" s="78"/>
      <c r="L99" s="79">
        <v>232676</v>
      </c>
      <c r="M99" s="79"/>
      <c r="N99" s="79"/>
      <c r="O99" s="79"/>
      <c r="P99" s="79"/>
      <c r="Q99" s="72">
        <f>SUM(L99*0.94)</f>
        <v>218715.43999999997</v>
      </c>
      <c r="R99" s="77">
        <f>SUM(L99*1.06)</f>
        <v>246636.56000000003</v>
      </c>
      <c r="S99" s="87" t="str">
        <f t="shared" si="10"/>
        <v/>
      </c>
      <c r="T99" s="5"/>
    </row>
    <row r="100" spans="1:21" x14ac:dyDescent="0.25">
      <c r="A100" s="68" t="s">
        <v>1559</v>
      </c>
      <c r="B100" s="80" t="s">
        <v>855</v>
      </c>
      <c r="C100" s="78"/>
      <c r="D100" s="78"/>
      <c r="E100" s="78"/>
      <c r="F100" s="78"/>
      <c r="G100" s="78"/>
      <c r="H100" s="78"/>
      <c r="I100" s="78"/>
      <c r="J100" s="78"/>
      <c r="K100" s="78"/>
      <c r="L100" s="79">
        <v>260719</v>
      </c>
      <c r="M100" s="79"/>
      <c r="N100" s="79"/>
      <c r="O100" s="79"/>
      <c r="P100" s="79"/>
      <c r="Q100" s="72">
        <f>SUM(L100*0.94)</f>
        <v>245075.86</v>
      </c>
      <c r="R100" s="77">
        <f>SUM(L100*1.06)</f>
        <v>276362.14</v>
      </c>
      <c r="S100" s="87" t="str">
        <f t="shared" si="10"/>
        <v/>
      </c>
      <c r="T100" s="5"/>
    </row>
    <row r="101" spans="1:21" x14ac:dyDescent="0.25">
      <c r="A101" s="82" t="s">
        <v>970</v>
      </c>
      <c r="B101" s="80" t="s">
        <v>967</v>
      </c>
      <c r="C101" s="75"/>
      <c r="D101" s="76"/>
      <c r="E101" s="75"/>
      <c r="F101" s="76"/>
      <c r="G101" s="75"/>
      <c r="H101" s="76"/>
      <c r="I101" s="75"/>
      <c r="J101" s="76"/>
      <c r="K101" s="75"/>
      <c r="L101" s="72">
        <f t="shared" ref="L101:L110" si="13">W194</f>
        <v>57876</v>
      </c>
      <c r="M101" s="72"/>
      <c r="N101" s="72"/>
      <c r="O101" s="72"/>
      <c r="P101" s="72"/>
      <c r="Q101" s="72">
        <f t="shared" ref="Q101:Q118" si="14">SUM(L101*0.94)</f>
        <v>54403.439999999995</v>
      </c>
      <c r="R101" s="77">
        <f t="shared" ref="R101:R118" si="15">SUM(L101*1.06)</f>
        <v>61348.560000000005</v>
      </c>
      <c r="S101" s="87" t="str">
        <f t="shared" si="10"/>
        <v/>
      </c>
      <c r="T101" s="5"/>
      <c r="U101" s="4" t="s">
        <v>287</v>
      </c>
    </row>
    <row r="102" spans="1:21" x14ac:dyDescent="0.25">
      <c r="A102" s="82" t="s">
        <v>971</v>
      </c>
      <c r="B102" s="80" t="s">
        <v>967</v>
      </c>
      <c r="C102" s="75"/>
      <c r="D102" s="76"/>
      <c r="E102" s="75"/>
      <c r="F102" s="76"/>
      <c r="G102" s="75"/>
      <c r="H102" s="76"/>
      <c r="I102" s="75"/>
      <c r="J102" s="76"/>
      <c r="K102" s="75"/>
      <c r="L102" s="72">
        <f t="shared" si="13"/>
        <v>59865</v>
      </c>
      <c r="M102" s="72"/>
      <c r="N102" s="72"/>
      <c r="O102" s="72"/>
      <c r="P102" s="72"/>
      <c r="Q102" s="72">
        <f t="shared" si="14"/>
        <v>56273.1</v>
      </c>
      <c r="R102" s="77">
        <f t="shared" si="15"/>
        <v>63456.9</v>
      </c>
      <c r="S102" s="87" t="str">
        <f t="shared" si="10"/>
        <v/>
      </c>
      <c r="T102" s="5"/>
      <c r="U102" s="13" t="s">
        <v>1560</v>
      </c>
    </row>
    <row r="103" spans="1:21" x14ac:dyDescent="0.25">
      <c r="A103" s="82" t="s">
        <v>972</v>
      </c>
      <c r="B103" s="80" t="s">
        <v>967</v>
      </c>
      <c r="C103" s="75"/>
      <c r="D103" s="76"/>
      <c r="E103" s="75"/>
      <c r="F103" s="76"/>
      <c r="G103" s="75"/>
      <c r="H103" s="76"/>
      <c r="I103" s="75"/>
      <c r="J103" s="76"/>
      <c r="K103" s="75"/>
      <c r="L103" s="72">
        <f t="shared" si="13"/>
        <v>61873.5</v>
      </c>
      <c r="M103" s="72"/>
      <c r="N103" s="72"/>
      <c r="O103" s="72"/>
      <c r="P103" s="72"/>
      <c r="Q103" s="72">
        <f t="shared" si="14"/>
        <v>58161.09</v>
      </c>
      <c r="R103" s="77">
        <f t="shared" si="15"/>
        <v>65585.91</v>
      </c>
      <c r="S103" s="87" t="str">
        <f t="shared" si="10"/>
        <v/>
      </c>
      <c r="T103" s="5"/>
    </row>
    <row r="104" spans="1:21" x14ac:dyDescent="0.25">
      <c r="A104" s="82" t="s">
        <v>973</v>
      </c>
      <c r="B104" s="80" t="s">
        <v>967</v>
      </c>
      <c r="C104" s="75"/>
      <c r="D104" s="76"/>
      <c r="E104" s="75"/>
      <c r="F104" s="76"/>
      <c r="G104" s="75"/>
      <c r="H104" s="76"/>
      <c r="I104" s="75"/>
      <c r="J104" s="76"/>
      <c r="K104" s="75"/>
      <c r="L104" s="72">
        <f t="shared" si="13"/>
        <v>64038.000000000015</v>
      </c>
      <c r="M104" s="72"/>
      <c r="N104" s="72"/>
      <c r="O104" s="72"/>
      <c r="P104" s="72"/>
      <c r="Q104" s="72">
        <f t="shared" si="14"/>
        <v>60195.720000000008</v>
      </c>
      <c r="R104" s="77">
        <f t="shared" si="15"/>
        <v>67880.280000000013</v>
      </c>
      <c r="S104" s="87" t="str">
        <f t="shared" si="10"/>
        <v/>
      </c>
      <c r="T104" s="5"/>
      <c r="U104" s="7"/>
    </row>
    <row r="105" spans="1:21" x14ac:dyDescent="0.25">
      <c r="A105" s="82" t="s">
        <v>974</v>
      </c>
      <c r="B105" s="80" t="s">
        <v>967</v>
      </c>
      <c r="C105" s="75"/>
      <c r="D105" s="76"/>
      <c r="E105" s="75"/>
      <c r="F105" s="76"/>
      <c r="G105" s="75"/>
      <c r="H105" s="76"/>
      <c r="I105" s="75"/>
      <c r="J105" s="76"/>
      <c r="K105" s="75"/>
      <c r="L105" s="72">
        <f t="shared" si="13"/>
        <v>66202.5</v>
      </c>
      <c r="M105" s="72"/>
      <c r="N105" s="72"/>
      <c r="O105" s="72"/>
      <c r="P105" s="72"/>
      <c r="Q105" s="72">
        <f t="shared" si="14"/>
        <v>62230.35</v>
      </c>
      <c r="R105" s="77">
        <f t="shared" si="15"/>
        <v>70174.650000000009</v>
      </c>
      <c r="S105" s="87" t="str">
        <f t="shared" si="10"/>
        <v/>
      </c>
      <c r="T105" s="5"/>
      <c r="U105" s="13"/>
    </row>
    <row r="106" spans="1:21" x14ac:dyDescent="0.25">
      <c r="A106" s="82" t="s">
        <v>975</v>
      </c>
      <c r="B106" s="80" t="s">
        <v>967</v>
      </c>
      <c r="C106" s="75"/>
      <c r="D106" s="76"/>
      <c r="E106" s="75"/>
      <c r="F106" s="76"/>
      <c r="G106" s="75"/>
      <c r="H106" s="76"/>
      <c r="I106" s="75"/>
      <c r="J106" s="76"/>
      <c r="K106" s="75"/>
      <c r="L106" s="72">
        <f t="shared" si="13"/>
        <v>69147</v>
      </c>
      <c r="M106" s="72"/>
      <c r="N106" s="72"/>
      <c r="O106" s="72"/>
      <c r="P106" s="72"/>
      <c r="Q106" s="72">
        <f t="shared" si="14"/>
        <v>64998.179999999993</v>
      </c>
      <c r="R106" s="77">
        <f t="shared" si="15"/>
        <v>73295.820000000007</v>
      </c>
      <c r="S106" s="87" t="str">
        <f t="shared" si="10"/>
        <v/>
      </c>
      <c r="T106" s="5"/>
    </row>
    <row r="107" spans="1:21" x14ac:dyDescent="0.25">
      <c r="A107" s="82" t="s">
        <v>976</v>
      </c>
      <c r="B107" s="80" t="s">
        <v>967</v>
      </c>
      <c r="C107" s="75"/>
      <c r="D107" s="76"/>
      <c r="E107" s="75"/>
      <c r="F107" s="76"/>
      <c r="G107" s="75"/>
      <c r="H107" s="76"/>
      <c r="I107" s="75"/>
      <c r="J107" s="76"/>
      <c r="K107" s="75"/>
      <c r="L107" s="72">
        <f t="shared" si="13"/>
        <v>72091.5</v>
      </c>
      <c r="M107" s="72"/>
      <c r="N107" s="72"/>
      <c r="O107" s="72"/>
      <c r="P107" s="72"/>
      <c r="Q107" s="72">
        <f t="shared" si="14"/>
        <v>67766.009999999995</v>
      </c>
      <c r="R107" s="77">
        <f t="shared" si="15"/>
        <v>76416.990000000005</v>
      </c>
      <c r="S107" s="87" t="str">
        <f t="shared" si="10"/>
        <v/>
      </c>
      <c r="T107" s="5"/>
      <c r="U107" s="4" t="s">
        <v>246</v>
      </c>
    </row>
    <row r="108" spans="1:21" x14ac:dyDescent="0.25">
      <c r="A108" s="82" t="s">
        <v>977</v>
      </c>
      <c r="B108" s="80" t="s">
        <v>967</v>
      </c>
      <c r="C108" s="75"/>
      <c r="D108" s="76"/>
      <c r="E108" s="75"/>
      <c r="F108" s="76"/>
      <c r="G108" s="75"/>
      <c r="H108" s="76"/>
      <c r="I108" s="75"/>
      <c r="J108" s="76"/>
      <c r="K108" s="75"/>
      <c r="L108" s="72">
        <f t="shared" si="13"/>
        <v>74568</v>
      </c>
      <c r="M108" s="72"/>
      <c r="N108" s="72"/>
      <c r="O108" s="72"/>
      <c r="P108" s="72"/>
      <c r="Q108" s="72">
        <f t="shared" si="14"/>
        <v>70093.919999999998</v>
      </c>
      <c r="R108" s="77">
        <f t="shared" si="15"/>
        <v>79042.080000000002</v>
      </c>
      <c r="S108" s="87" t="str">
        <f t="shared" si="10"/>
        <v/>
      </c>
      <c r="T108" s="5"/>
    </row>
    <row r="109" spans="1:21" x14ac:dyDescent="0.25">
      <c r="A109" s="82" t="s">
        <v>978</v>
      </c>
      <c r="B109" s="80" t="s">
        <v>967</v>
      </c>
      <c r="C109" s="75"/>
      <c r="D109" s="76"/>
      <c r="E109" s="75"/>
      <c r="F109" s="76"/>
      <c r="G109" s="75"/>
      <c r="H109" s="76"/>
      <c r="I109" s="75"/>
      <c r="J109" s="76"/>
      <c r="K109" s="75"/>
      <c r="L109" s="72">
        <f t="shared" si="13"/>
        <v>77278.5</v>
      </c>
      <c r="M109" s="72"/>
      <c r="N109" s="72"/>
      <c r="O109" s="72"/>
      <c r="P109" s="72"/>
      <c r="Q109" s="72">
        <f t="shared" si="14"/>
        <v>72641.789999999994</v>
      </c>
      <c r="R109" s="77">
        <f t="shared" si="15"/>
        <v>81915.210000000006</v>
      </c>
      <c r="S109" s="87" t="str">
        <f t="shared" si="10"/>
        <v/>
      </c>
      <c r="T109" s="5"/>
    </row>
    <row r="110" spans="1:21" x14ac:dyDescent="0.25">
      <c r="A110" s="82" t="s">
        <v>979</v>
      </c>
      <c r="B110" s="80" t="s">
        <v>967</v>
      </c>
      <c r="C110" s="75"/>
      <c r="D110" s="76"/>
      <c r="E110" s="75"/>
      <c r="F110" s="76"/>
      <c r="G110" s="75"/>
      <c r="H110" s="76"/>
      <c r="I110" s="75"/>
      <c r="J110" s="76"/>
      <c r="K110" s="75"/>
      <c r="L110" s="72">
        <f t="shared" si="13"/>
        <v>79969.5</v>
      </c>
      <c r="M110" s="72"/>
      <c r="N110" s="72"/>
      <c r="O110" s="72"/>
      <c r="P110" s="72"/>
      <c r="Q110" s="72">
        <f t="shared" si="14"/>
        <v>75171.33</v>
      </c>
      <c r="R110" s="77">
        <f t="shared" si="15"/>
        <v>84767.67</v>
      </c>
      <c r="S110" s="87" t="str">
        <f t="shared" si="10"/>
        <v/>
      </c>
      <c r="T110" s="5"/>
    </row>
    <row r="111" spans="1:21" x14ac:dyDescent="0.25">
      <c r="A111" s="68" t="s">
        <v>1082</v>
      </c>
      <c r="B111" s="80" t="s">
        <v>1083</v>
      </c>
      <c r="C111" s="75">
        <v>51899</v>
      </c>
      <c r="D111" s="76">
        <v>53329</v>
      </c>
      <c r="E111" s="75">
        <v>54759</v>
      </c>
      <c r="F111" s="76">
        <v>56176</v>
      </c>
      <c r="G111" s="75">
        <v>58424</v>
      </c>
      <c r="H111" s="76"/>
      <c r="I111" s="75"/>
      <c r="J111" s="76"/>
      <c r="K111" s="75"/>
      <c r="L111" s="72">
        <f t="shared" ref="L111:L156" si="16">MAX(C111:K111)</f>
        <v>58424</v>
      </c>
      <c r="M111" s="72"/>
      <c r="N111" s="72">
        <v>800</v>
      </c>
      <c r="O111" s="72"/>
      <c r="P111" s="72">
        <f t="shared" si="4"/>
        <v>59224</v>
      </c>
      <c r="Q111" s="72">
        <f t="shared" si="14"/>
        <v>54918.559999999998</v>
      </c>
      <c r="R111" s="77">
        <f t="shared" si="15"/>
        <v>61929.440000000002</v>
      </c>
      <c r="S111" s="87" t="str">
        <f t="shared" si="10"/>
        <v/>
      </c>
      <c r="T111" s="5"/>
    </row>
    <row r="112" spans="1:21" x14ac:dyDescent="0.25">
      <c r="A112" s="68" t="s">
        <v>1085</v>
      </c>
      <c r="B112" s="80" t="s">
        <v>1083</v>
      </c>
      <c r="C112" s="75">
        <v>59518</v>
      </c>
      <c r="D112" s="76">
        <v>61244</v>
      </c>
      <c r="E112" s="75">
        <v>62965</v>
      </c>
      <c r="F112" s="76">
        <v>64690</v>
      </c>
      <c r="G112" s="75">
        <v>67276</v>
      </c>
      <c r="H112" s="76"/>
      <c r="I112" s="75"/>
      <c r="J112" s="76"/>
      <c r="K112" s="75"/>
      <c r="L112" s="72">
        <f t="shared" si="16"/>
        <v>67276</v>
      </c>
      <c r="M112" s="72"/>
      <c r="N112" s="72">
        <v>800</v>
      </c>
      <c r="O112" s="72"/>
      <c r="P112" s="72">
        <f t="shared" si="4"/>
        <v>68076</v>
      </c>
      <c r="Q112" s="72">
        <f t="shared" si="14"/>
        <v>63239.439999999995</v>
      </c>
      <c r="R112" s="77">
        <f t="shared" si="15"/>
        <v>71312.56</v>
      </c>
      <c r="S112" s="87" t="str">
        <f t="shared" si="10"/>
        <v/>
      </c>
      <c r="T112" s="5"/>
    </row>
    <row r="113" spans="1:20" x14ac:dyDescent="0.25">
      <c r="A113" s="68" t="s">
        <v>1086</v>
      </c>
      <c r="B113" s="80" t="s">
        <v>1083</v>
      </c>
      <c r="C113" s="75">
        <v>66559</v>
      </c>
      <c r="D113" s="76">
        <v>68555</v>
      </c>
      <c r="E113" s="75">
        <v>70568</v>
      </c>
      <c r="F113" s="76">
        <v>72567</v>
      </c>
      <c r="G113" s="75">
        <v>75472</v>
      </c>
      <c r="H113" s="76"/>
      <c r="I113" s="75"/>
      <c r="J113" s="76"/>
      <c r="K113" s="75"/>
      <c r="L113" s="72">
        <f t="shared" si="16"/>
        <v>75472</v>
      </c>
      <c r="M113" s="72"/>
      <c r="N113" s="72">
        <v>800</v>
      </c>
      <c r="O113" s="72"/>
      <c r="P113" s="72">
        <f t="shared" si="4"/>
        <v>76272</v>
      </c>
      <c r="Q113" s="72">
        <f t="shared" si="14"/>
        <v>70943.679999999993</v>
      </c>
      <c r="R113" s="77">
        <f t="shared" si="15"/>
        <v>80000.320000000007</v>
      </c>
      <c r="S113" s="87" t="str">
        <f t="shared" si="10"/>
        <v/>
      </c>
      <c r="T113" s="5"/>
    </row>
    <row r="114" spans="1:20" x14ac:dyDescent="0.25">
      <c r="A114" s="68" t="s">
        <v>1087</v>
      </c>
      <c r="B114" s="80" t="s">
        <v>1083</v>
      </c>
      <c r="C114" s="75">
        <v>74995</v>
      </c>
      <c r="D114" s="76">
        <v>77316</v>
      </c>
      <c r="E114" s="75">
        <v>79648</v>
      </c>
      <c r="F114" s="76">
        <v>81985</v>
      </c>
      <c r="G114" s="75">
        <v>85266</v>
      </c>
      <c r="H114" s="76"/>
      <c r="I114" s="75"/>
      <c r="J114" s="76"/>
      <c r="K114" s="75"/>
      <c r="L114" s="72">
        <f t="shared" si="16"/>
        <v>85266</v>
      </c>
      <c r="M114" s="72"/>
      <c r="N114" s="72">
        <v>800</v>
      </c>
      <c r="O114" s="72"/>
      <c r="P114" s="72">
        <f t="shared" ref="P114:P161" si="17">SUM(L114:N114)</f>
        <v>86066</v>
      </c>
      <c r="Q114" s="72">
        <f t="shared" si="14"/>
        <v>80150.039999999994</v>
      </c>
      <c r="R114" s="77">
        <f t="shared" si="15"/>
        <v>90381.96</v>
      </c>
      <c r="S114" s="87" t="str">
        <f t="shared" si="10"/>
        <v/>
      </c>
      <c r="T114" s="5"/>
    </row>
    <row r="115" spans="1:20" x14ac:dyDescent="0.25">
      <c r="A115" s="68" t="s">
        <v>1088</v>
      </c>
      <c r="B115" s="80" t="s">
        <v>1083</v>
      </c>
      <c r="C115" s="75">
        <v>84174</v>
      </c>
      <c r="D115" s="76">
        <v>86750</v>
      </c>
      <c r="E115" s="75">
        <v>89343</v>
      </c>
      <c r="F115" s="76">
        <v>92025</v>
      </c>
      <c r="G115" s="75">
        <v>95704</v>
      </c>
      <c r="H115" s="76"/>
      <c r="I115" s="75"/>
      <c r="J115" s="76"/>
      <c r="K115" s="75"/>
      <c r="L115" s="72">
        <f t="shared" si="16"/>
        <v>95704</v>
      </c>
      <c r="M115" s="72"/>
      <c r="N115" s="72">
        <v>800</v>
      </c>
      <c r="O115" s="72"/>
      <c r="P115" s="72">
        <f t="shared" si="17"/>
        <v>96504</v>
      </c>
      <c r="Q115" s="72">
        <f t="shared" si="14"/>
        <v>89961.76</v>
      </c>
      <c r="R115" s="77">
        <f t="shared" si="15"/>
        <v>101446.24</v>
      </c>
      <c r="S115" s="87" t="str">
        <f t="shared" si="10"/>
        <v/>
      </c>
      <c r="T115" s="5"/>
    </row>
    <row r="116" spans="1:20" x14ac:dyDescent="0.25">
      <c r="A116" s="68" t="s">
        <v>1089</v>
      </c>
      <c r="B116" s="80" t="s">
        <v>1083</v>
      </c>
      <c r="C116" s="75">
        <v>93148</v>
      </c>
      <c r="D116" s="76">
        <v>96188</v>
      </c>
      <c r="E116" s="75">
        <v>99250</v>
      </c>
      <c r="F116" s="76">
        <v>102302</v>
      </c>
      <c r="G116" s="75">
        <v>106393</v>
      </c>
      <c r="H116" s="76"/>
      <c r="I116" s="75"/>
      <c r="J116" s="76"/>
      <c r="K116" s="75"/>
      <c r="L116" s="72">
        <f t="shared" si="16"/>
        <v>106393</v>
      </c>
      <c r="M116" s="72"/>
      <c r="N116" s="72">
        <v>800</v>
      </c>
      <c r="O116" s="72"/>
      <c r="P116" s="72">
        <f t="shared" si="17"/>
        <v>107193</v>
      </c>
      <c r="Q116" s="72">
        <f t="shared" si="14"/>
        <v>100009.42</v>
      </c>
      <c r="R116" s="77">
        <f t="shared" si="15"/>
        <v>112776.58</v>
      </c>
      <c r="S116" s="87" t="str">
        <f t="shared" si="10"/>
        <v/>
      </c>
      <c r="T116" s="5"/>
    </row>
    <row r="117" spans="1:20" x14ac:dyDescent="0.25">
      <c r="A117" s="68" t="s">
        <v>1090</v>
      </c>
      <c r="B117" s="80" t="s">
        <v>1083</v>
      </c>
      <c r="C117" s="75">
        <v>106746</v>
      </c>
      <c r="D117" s="76">
        <v>110340</v>
      </c>
      <c r="E117" s="75">
        <v>113931</v>
      </c>
      <c r="F117" s="76">
        <v>117341</v>
      </c>
      <c r="G117" s="75">
        <v>122034</v>
      </c>
      <c r="H117" s="76"/>
      <c r="I117" s="75"/>
      <c r="J117" s="76"/>
      <c r="K117" s="75"/>
      <c r="L117" s="72">
        <f t="shared" si="16"/>
        <v>122034</v>
      </c>
      <c r="M117" s="72"/>
      <c r="N117" s="72">
        <v>800</v>
      </c>
      <c r="O117" s="72"/>
      <c r="P117" s="72">
        <f t="shared" si="17"/>
        <v>122834</v>
      </c>
      <c r="Q117" s="72">
        <f t="shared" si="14"/>
        <v>114711.95999999999</v>
      </c>
      <c r="R117" s="77">
        <f t="shared" si="15"/>
        <v>129356.04000000001</v>
      </c>
      <c r="S117" s="87" t="str">
        <f t="shared" si="10"/>
        <v/>
      </c>
      <c r="T117" s="5"/>
    </row>
    <row r="118" spans="1:20" x14ac:dyDescent="0.25">
      <c r="A118" s="68" t="s">
        <v>1091</v>
      </c>
      <c r="B118" s="80" t="s">
        <v>1083</v>
      </c>
      <c r="C118" s="75">
        <v>121092</v>
      </c>
      <c r="D118" s="76">
        <v>124933</v>
      </c>
      <c r="E118" s="75">
        <v>128748</v>
      </c>
      <c r="F118" s="76">
        <v>132566</v>
      </c>
      <c r="G118" s="75">
        <v>137872</v>
      </c>
      <c r="H118" s="76"/>
      <c r="I118" s="75"/>
      <c r="J118" s="76"/>
      <c r="K118" s="75"/>
      <c r="L118" s="72">
        <f t="shared" si="16"/>
        <v>137872</v>
      </c>
      <c r="M118" s="72"/>
      <c r="N118" s="72">
        <v>800</v>
      </c>
      <c r="O118" s="72"/>
      <c r="P118" s="72">
        <f t="shared" si="17"/>
        <v>138672</v>
      </c>
      <c r="Q118" s="72">
        <f t="shared" si="14"/>
        <v>129599.67999999999</v>
      </c>
      <c r="R118" s="77">
        <f t="shared" si="15"/>
        <v>146144.32000000001</v>
      </c>
      <c r="S118" s="87" t="str">
        <f t="shared" si="10"/>
        <v/>
      </c>
      <c r="T118" s="5"/>
    </row>
    <row r="119" spans="1:20" x14ac:dyDescent="0.25">
      <c r="A119" s="68" t="s">
        <v>1129</v>
      </c>
      <c r="B119" s="69" t="s">
        <v>1130</v>
      </c>
      <c r="C119" s="75">
        <v>61786</v>
      </c>
      <c r="D119" s="76">
        <v>64135</v>
      </c>
      <c r="E119" s="75">
        <v>66572</v>
      </c>
      <c r="F119" s="76">
        <v>69106</v>
      </c>
      <c r="G119" s="75"/>
      <c r="H119" s="76"/>
      <c r="I119" s="75"/>
      <c r="J119" s="76"/>
      <c r="K119" s="75"/>
      <c r="L119" s="72">
        <f t="shared" si="16"/>
        <v>69106</v>
      </c>
      <c r="M119" s="72"/>
      <c r="N119" s="72">
        <v>800</v>
      </c>
      <c r="O119" s="72"/>
      <c r="P119" s="72">
        <f t="shared" si="17"/>
        <v>69906</v>
      </c>
      <c r="Q119" s="72">
        <f t="shared" ref="Q119:Q145" si="18">SUM(L119*0.94)</f>
        <v>64959.64</v>
      </c>
      <c r="R119" s="77">
        <f t="shared" ref="R119:R145" si="19">SUM(L119*1.06)</f>
        <v>73252.36</v>
      </c>
      <c r="S119" s="87" t="str">
        <f t="shared" si="10"/>
        <v>Duplicate</v>
      </c>
      <c r="T119" s="5"/>
    </row>
    <row r="120" spans="1:20" x14ac:dyDescent="0.25">
      <c r="A120" s="68" t="s">
        <v>1132</v>
      </c>
      <c r="B120" s="69" t="s">
        <v>1130</v>
      </c>
      <c r="C120" s="75">
        <v>68849</v>
      </c>
      <c r="D120" s="76">
        <v>71464</v>
      </c>
      <c r="E120" s="75">
        <v>74180</v>
      </c>
      <c r="F120" s="76"/>
      <c r="G120" s="75"/>
      <c r="H120" s="76"/>
      <c r="I120" s="75"/>
      <c r="J120" s="76"/>
      <c r="K120" s="75"/>
      <c r="L120" s="72">
        <f t="shared" si="16"/>
        <v>74180</v>
      </c>
      <c r="M120" s="72"/>
      <c r="N120" s="72">
        <v>800</v>
      </c>
      <c r="O120" s="72"/>
      <c r="P120" s="72">
        <f t="shared" si="17"/>
        <v>74980</v>
      </c>
      <c r="Q120" s="72">
        <f t="shared" si="18"/>
        <v>69729.2</v>
      </c>
      <c r="R120" s="77">
        <f t="shared" si="19"/>
        <v>78630.8</v>
      </c>
      <c r="S120" s="87" t="str">
        <f t="shared" si="10"/>
        <v>Duplicate</v>
      </c>
      <c r="T120" s="5"/>
    </row>
    <row r="121" spans="1:20" x14ac:dyDescent="0.25">
      <c r="A121" s="68" t="s">
        <v>1133</v>
      </c>
      <c r="B121" s="69" t="s">
        <v>1130</v>
      </c>
      <c r="C121" s="75">
        <v>80612</v>
      </c>
      <c r="D121" s="76">
        <v>83675</v>
      </c>
      <c r="E121" s="75">
        <v>87108</v>
      </c>
      <c r="F121" s="76"/>
      <c r="G121" s="75"/>
      <c r="H121" s="76"/>
      <c r="I121" s="75"/>
      <c r="J121" s="76"/>
      <c r="K121" s="75"/>
      <c r="L121" s="72">
        <f t="shared" si="16"/>
        <v>87108</v>
      </c>
      <c r="M121" s="72"/>
      <c r="N121" s="72">
        <v>800</v>
      </c>
      <c r="O121" s="72"/>
      <c r="P121" s="72">
        <f t="shared" si="17"/>
        <v>87908</v>
      </c>
      <c r="Q121" s="72">
        <f t="shared" si="18"/>
        <v>81881.51999999999</v>
      </c>
      <c r="R121" s="77">
        <f t="shared" si="19"/>
        <v>92334.48000000001</v>
      </c>
      <c r="S121" s="87" t="str">
        <f t="shared" si="10"/>
        <v>Duplicate</v>
      </c>
      <c r="T121" s="5"/>
    </row>
    <row r="122" spans="1:20" x14ac:dyDescent="0.25">
      <c r="A122" s="68" t="s">
        <v>1134</v>
      </c>
      <c r="B122" s="69" t="s">
        <v>1130</v>
      </c>
      <c r="C122" s="75">
        <v>96235</v>
      </c>
      <c r="D122" s="76">
        <v>99892</v>
      </c>
      <c r="E122" s="75">
        <v>104044</v>
      </c>
      <c r="F122" s="76"/>
      <c r="G122" s="75"/>
      <c r="H122" s="76"/>
      <c r="I122" s="75"/>
      <c r="J122" s="76"/>
      <c r="K122" s="75"/>
      <c r="L122" s="72">
        <f t="shared" si="16"/>
        <v>104044</v>
      </c>
      <c r="M122" s="72"/>
      <c r="N122" s="72">
        <v>800</v>
      </c>
      <c r="O122" s="72"/>
      <c r="P122" s="72">
        <f t="shared" si="17"/>
        <v>104844</v>
      </c>
      <c r="Q122" s="72">
        <f t="shared" si="18"/>
        <v>97801.36</v>
      </c>
      <c r="R122" s="77">
        <f t="shared" si="19"/>
        <v>110286.64</v>
      </c>
      <c r="S122" s="87" t="str">
        <f t="shared" si="10"/>
        <v>Duplicate</v>
      </c>
      <c r="T122" s="5"/>
    </row>
    <row r="123" spans="1:20" x14ac:dyDescent="0.25">
      <c r="A123" s="68" t="s">
        <v>1135</v>
      </c>
      <c r="B123" s="69" t="s">
        <v>1130</v>
      </c>
      <c r="C123" s="75">
        <v>107193</v>
      </c>
      <c r="D123" s="76">
        <v>111267</v>
      </c>
      <c r="E123" s="75">
        <v>115642</v>
      </c>
      <c r="F123" s="76"/>
      <c r="G123" s="75"/>
      <c r="H123" s="76"/>
      <c r="I123" s="75"/>
      <c r="J123" s="76"/>
      <c r="K123" s="75"/>
      <c r="L123" s="72">
        <f t="shared" si="16"/>
        <v>115642</v>
      </c>
      <c r="M123" s="72"/>
      <c r="N123" s="72">
        <v>800</v>
      </c>
      <c r="O123" s="72"/>
      <c r="P123" s="72">
        <f t="shared" si="17"/>
        <v>116442</v>
      </c>
      <c r="Q123" s="72">
        <f t="shared" si="18"/>
        <v>108703.48</v>
      </c>
      <c r="R123" s="77">
        <f t="shared" si="19"/>
        <v>122580.52</v>
      </c>
      <c r="S123" s="87" t="str">
        <f t="shared" si="10"/>
        <v>Duplicate</v>
      </c>
      <c r="T123" s="5"/>
    </row>
    <row r="124" spans="1:20" x14ac:dyDescent="0.25">
      <c r="A124" s="68" t="s">
        <v>1136</v>
      </c>
      <c r="B124" s="69" t="s">
        <v>1130</v>
      </c>
      <c r="C124" s="75">
        <v>112834</v>
      </c>
      <c r="D124" s="76">
        <v>117128</v>
      </c>
      <c r="E124" s="75">
        <v>121573</v>
      </c>
      <c r="F124" s="76">
        <v>125225</v>
      </c>
      <c r="G124" s="75">
        <v>129017</v>
      </c>
      <c r="H124" s="76"/>
      <c r="I124" s="75"/>
      <c r="J124" s="76"/>
      <c r="K124" s="75"/>
      <c r="L124" s="72">
        <f t="shared" si="16"/>
        <v>129017</v>
      </c>
      <c r="M124" s="72"/>
      <c r="N124" s="72">
        <v>800</v>
      </c>
      <c r="O124" s="72"/>
      <c r="P124" s="72">
        <f t="shared" si="17"/>
        <v>129817</v>
      </c>
      <c r="Q124" s="72">
        <f t="shared" si="18"/>
        <v>121275.98</v>
      </c>
      <c r="R124" s="77">
        <f t="shared" si="19"/>
        <v>136758.02000000002</v>
      </c>
      <c r="S124" s="87" t="str">
        <f t="shared" si="10"/>
        <v>Duplicate</v>
      </c>
      <c r="T124" s="5"/>
    </row>
    <row r="125" spans="1:20" x14ac:dyDescent="0.25">
      <c r="A125" s="68" t="s">
        <v>1561</v>
      </c>
      <c r="B125" s="69" t="s">
        <v>1138</v>
      </c>
      <c r="C125" s="75"/>
      <c r="D125" s="76"/>
      <c r="E125" s="75"/>
      <c r="F125" s="76"/>
      <c r="G125" s="75"/>
      <c r="H125" s="76"/>
      <c r="I125" s="75"/>
      <c r="J125" s="76"/>
      <c r="K125" s="75"/>
      <c r="L125" s="72">
        <v>89382</v>
      </c>
      <c r="M125" s="72"/>
      <c r="N125" s="72"/>
      <c r="O125" s="72"/>
      <c r="P125" s="72"/>
      <c r="Q125" s="72">
        <f t="shared" si="18"/>
        <v>84019.08</v>
      </c>
      <c r="R125" s="77">
        <f t="shared" si="19"/>
        <v>94744.92</v>
      </c>
      <c r="S125" s="87" t="str">
        <f t="shared" si="10"/>
        <v/>
      </c>
      <c r="T125" s="5"/>
    </row>
    <row r="126" spans="1:20" x14ac:dyDescent="0.25">
      <c r="A126" s="68" t="s">
        <v>1562</v>
      </c>
      <c r="B126" s="69" t="s">
        <v>1138</v>
      </c>
      <c r="C126" s="75"/>
      <c r="D126" s="76"/>
      <c r="E126" s="75"/>
      <c r="F126" s="76"/>
      <c r="G126" s="75"/>
      <c r="H126" s="76"/>
      <c r="I126" s="75"/>
      <c r="J126" s="76"/>
      <c r="K126" s="75"/>
      <c r="L126" s="72">
        <v>105080</v>
      </c>
      <c r="M126" s="72"/>
      <c r="N126" s="72"/>
      <c r="O126" s="72"/>
      <c r="P126" s="72"/>
      <c r="Q126" s="72">
        <f t="shared" si="18"/>
        <v>98775.2</v>
      </c>
      <c r="R126" s="77">
        <f t="shared" si="19"/>
        <v>111384.8</v>
      </c>
      <c r="S126" s="87" t="str">
        <f t="shared" si="10"/>
        <v/>
      </c>
      <c r="T126" s="5"/>
    </row>
    <row r="127" spans="1:20" x14ac:dyDescent="0.25">
      <c r="A127" s="68" t="s">
        <v>1563</v>
      </c>
      <c r="B127" s="69" t="s">
        <v>1138</v>
      </c>
      <c r="C127" s="75"/>
      <c r="D127" s="76"/>
      <c r="E127" s="75"/>
      <c r="F127" s="76"/>
      <c r="G127" s="75"/>
      <c r="H127" s="76"/>
      <c r="I127" s="75"/>
      <c r="J127" s="76"/>
      <c r="K127" s="75"/>
      <c r="L127" s="72">
        <v>125914</v>
      </c>
      <c r="M127" s="72"/>
      <c r="N127" s="72"/>
      <c r="O127" s="72"/>
      <c r="P127" s="72"/>
      <c r="Q127" s="72">
        <f t="shared" si="18"/>
        <v>118359.15999999999</v>
      </c>
      <c r="R127" s="77">
        <f t="shared" si="19"/>
        <v>133468.84</v>
      </c>
      <c r="S127" s="87" t="str">
        <f t="shared" si="10"/>
        <v/>
      </c>
      <c r="T127" s="5"/>
    </row>
    <row r="128" spans="1:20" x14ac:dyDescent="0.25">
      <c r="A128" s="68" t="s">
        <v>1564</v>
      </c>
      <c r="B128" s="69" t="s">
        <v>1138</v>
      </c>
      <c r="C128" s="75"/>
      <c r="D128" s="76"/>
      <c r="E128" s="75"/>
      <c r="F128" s="76"/>
      <c r="G128" s="75"/>
      <c r="H128" s="76"/>
      <c r="I128" s="75"/>
      <c r="J128" s="76"/>
      <c r="K128" s="75"/>
      <c r="L128" s="72">
        <v>144434</v>
      </c>
      <c r="M128" s="72"/>
      <c r="N128" s="72"/>
      <c r="O128" s="72"/>
      <c r="P128" s="72"/>
      <c r="Q128" s="72">
        <f t="shared" si="18"/>
        <v>135767.96</v>
      </c>
      <c r="R128" s="77">
        <f t="shared" si="19"/>
        <v>153100.04</v>
      </c>
      <c r="S128" s="87" t="str">
        <f t="shared" si="10"/>
        <v/>
      </c>
      <c r="T128" s="5"/>
    </row>
    <row r="129" spans="1:20" x14ac:dyDescent="0.25">
      <c r="A129" s="68" t="s">
        <v>1154</v>
      </c>
      <c r="B129" s="69" t="s">
        <v>1155</v>
      </c>
      <c r="C129" s="75"/>
      <c r="D129" s="76"/>
      <c r="E129" s="75"/>
      <c r="F129" s="76"/>
      <c r="G129" s="75"/>
      <c r="H129" s="76"/>
      <c r="I129" s="75"/>
      <c r="J129" s="76"/>
      <c r="K129" s="75"/>
      <c r="L129" s="72">
        <v>89336</v>
      </c>
      <c r="M129" s="72"/>
      <c r="N129" s="72"/>
      <c r="O129" s="72"/>
      <c r="P129" s="72"/>
      <c r="Q129" s="72">
        <f t="shared" si="18"/>
        <v>83975.84</v>
      </c>
      <c r="R129" s="77">
        <f t="shared" si="19"/>
        <v>94696.16</v>
      </c>
      <c r="S129" s="87" t="str">
        <f t="shared" si="10"/>
        <v/>
      </c>
      <c r="T129" s="5"/>
    </row>
    <row r="130" spans="1:20" x14ac:dyDescent="0.25">
      <c r="A130" s="68" t="s">
        <v>1157</v>
      </c>
      <c r="B130" s="69" t="s">
        <v>1155</v>
      </c>
      <c r="C130" s="75"/>
      <c r="D130" s="76"/>
      <c r="E130" s="75"/>
      <c r="F130" s="76"/>
      <c r="G130" s="75"/>
      <c r="H130" s="76"/>
      <c r="I130" s="75"/>
      <c r="J130" s="76"/>
      <c r="K130" s="75"/>
      <c r="L130" s="72">
        <v>92086</v>
      </c>
      <c r="M130" s="72"/>
      <c r="N130" s="72"/>
      <c r="O130" s="72"/>
      <c r="P130" s="72"/>
      <c r="Q130" s="72">
        <f t="shared" si="18"/>
        <v>86560.84</v>
      </c>
      <c r="R130" s="77">
        <f t="shared" si="19"/>
        <v>97611.16</v>
      </c>
      <c r="S130" s="87" t="str">
        <f t="shared" si="10"/>
        <v/>
      </c>
      <c r="T130" s="5"/>
    </row>
    <row r="131" spans="1:20" x14ac:dyDescent="0.25">
      <c r="A131" s="68" t="s">
        <v>1158</v>
      </c>
      <c r="B131" s="69" t="s">
        <v>1155</v>
      </c>
      <c r="C131" s="75"/>
      <c r="D131" s="76"/>
      <c r="E131" s="75"/>
      <c r="F131" s="76"/>
      <c r="G131" s="75"/>
      <c r="H131" s="76"/>
      <c r="I131" s="75"/>
      <c r="J131" s="76"/>
      <c r="K131" s="75"/>
      <c r="L131" s="72">
        <v>107202</v>
      </c>
      <c r="M131" s="72"/>
      <c r="N131" s="72"/>
      <c r="O131" s="72"/>
      <c r="P131" s="72"/>
      <c r="Q131" s="72">
        <f t="shared" si="18"/>
        <v>100769.87999999999</v>
      </c>
      <c r="R131" s="77">
        <f t="shared" si="19"/>
        <v>113634.12000000001</v>
      </c>
      <c r="S131" s="87" t="str">
        <f t="shared" ref="S131:S192" si="20">IF(COUNTIF(L$2:L$192, L131)&gt;1, "Duplicate", "")</f>
        <v/>
      </c>
      <c r="T131" s="5"/>
    </row>
    <row r="132" spans="1:20" x14ac:dyDescent="0.25">
      <c r="A132" s="68" t="s">
        <v>1159</v>
      </c>
      <c r="B132" s="69" t="s">
        <v>1155</v>
      </c>
      <c r="C132" s="75"/>
      <c r="D132" s="76"/>
      <c r="E132" s="75"/>
      <c r="F132" s="76"/>
      <c r="G132" s="75"/>
      <c r="H132" s="76"/>
      <c r="I132" s="75"/>
      <c r="J132" s="76"/>
      <c r="K132" s="75"/>
      <c r="L132" s="72">
        <v>116087</v>
      </c>
      <c r="M132" s="72"/>
      <c r="N132" s="72"/>
      <c r="O132" s="72"/>
      <c r="P132" s="72"/>
      <c r="Q132" s="72">
        <f t="shared" si="18"/>
        <v>109121.78</v>
      </c>
      <c r="R132" s="77">
        <f t="shared" si="19"/>
        <v>123052.22</v>
      </c>
      <c r="S132" s="87" t="str">
        <f t="shared" si="20"/>
        <v/>
      </c>
      <c r="T132" s="5"/>
    </row>
    <row r="133" spans="1:20" x14ac:dyDescent="0.25">
      <c r="A133" s="68" t="s">
        <v>1160</v>
      </c>
      <c r="B133" s="69" t="s">
        <v>1155</v>
      </c>
      <c r="C133" s="75"/>
      <c r="D133" s="76"/>
      <c r="E133" s="75"/>
      <c r="F133" s="76"/>
      <c r="G133" s="75"/>
      <c r="H133" s="76"/>
      <c r="I133" s="75"/>
      <c r="J133" s="76"/>
      <c r="K133" s="75"/>
      <c r="L133" s="72">
        <v>137979</v>
      </c>
      <c r="M133" s="72"/>
      <c r="N133" s="72"/>
      <c r="O133" s="72"/>
      <c r="P133" s="72"/>
      <c r="Q133" s="72">
        <f t="shared" si="18"/>
        <v>129700.26</v>
      </c>
      <c r="R133" s="77">
        <f t="shared" si="19"/>
        <v>146257.74000000002</v>
      </c>
      <c r="S133" s="87" t="str">
        <f t="shared" si="20"/>
        <v/>
      </c>
      <c r="T133" s="5"/>
    </row>
    <row r="134" spans="1:20" x14ac:dyDescent="0.25">
      <c r="A134" s="68" t="s">
        <v>1252</v>
      </c>
      <c r="B134" s="69" t="s">
        <v>123</v>
      </c>
      <c r="C134" s="75">
        <v>62662</v>
      </c>
      <c r="D134" s="76">
        <v>65317</v>
      </c>
      <c r="E134" s="75">
        <v>68016</v>
      </c>
      <c r="F134" s="76">
        <v>70711</v>
      </c>
      <c r="G134" s="75">
        <v>73414</v>
      </c>
      <c r="H134" s="76">
        <v>76115</v>
      </c>
      <c r="I134" s="75"/>
      <c r="J134" s="76"/>
      <c r="K134" s="75"/>
      <c r="L134" s="72">
        <v>86119</v>
      </c>
      <c r="M134" s="72"/>
      <c r="N134" s="72">
        <v>800</v>
      </c>
      <c r="O134" s="72"/>
      <c r="P134" s="72">
        <f t="shared" si="17"/>
        <v>86919</v>
      </c>
      <c r="Q134" s="72">
        <f t="shared" si="18"/>
        <v>80951.86</v>
      </c>
      <c r="R134" s="77">
        <f t="shared" si="19"/>
        <v>91286.14</v>
      </c>
      <c r="S134" s="87" t="str">
        <f t="shared" si="20"/>
        <v/>
      </c>
      <c r="T134" s="5"/>
    </row>
    <row r="135" spans="1:20" x14ac:dyDescent="0.25">
      <c r="A135" s="68" t="s">
        <v>1254</v>
      </c>
      <c r="B135" s="69" t="s">
        <v>123</v>
      </c>
      <c r="C135" s="75">
        <v>74580</v>
      </c>
      <c r="D135" s="76">
        <v>77537</v>
      </c>
      <c r="E135" s="75">
        <v>80481</v>
      </c>
      <c r="F135" s="76">
        <v>83440</v>
      </c>
      <c r="G135" s="75">
        <v>86387</v>
      </c>
      <c r="H135" s="76">
        <v>89411</v>
      </c>
      <c r="I135" s="75"/>
      <c r="J135" s="76"/>
      <c r="K135" s="75"/>
      <c r="L135" s="72">
        <v>101162</v>
      </c>
      <c r="M135" s="72"/>
      <c r="N135" s="72">
        <v>800</v>
      </c>
      <c r="O135" s="72"/>
      <c r="P135" s="72">
        <f t="shared" si="17"/>
        <v>101962</v>
      </c>
      <c r="Q135" s="72">
        <f t="shared" si="18"/>
        <v>95092.28</v>
      </c>
      <c r="R135" s="77">
        <f t="shared" si="19"/>
        <v>107231.72</v>
      </c>
      <c r="S135" s="87" t="str">
        <f t="shared" si="20"/>
        <v>Duplicate</v>
      </c>
      <c r="T135" s="5"/>
    </row>
    <row r="136" spans="1:20" x14ac:dyDescent="0.25">
      <c r="A136" s="68" t="s">
        <v>1255</v>
      </c>
      <c r="B136" s="69" t="s">
        <v>123</v>
      </c>
      <c r="C136" s="75">
        <v>89861</v>
      </c>
      <c r="D136" s="76">
        <v>93272</v>
      </c>
      <c r="E136" s="75">
        <v>96701</v>
      </c>
      <c r="F136" s="76">
        <v>100107</v>
      </c>
      <c r="G136" s="75">
        <v>103522</v>
      </c>
      <c r="H136" s="76">
        <v>106933</v>
      </c>
      <c r="I136" s="75"/>
      <c r="J136" s="76"/>
      <c r="K136" s="75"/>
      <c r="L136" s="72">
        <v>120986</v>
      </c>
      <c r="M136" s="72"/>
      <c r="N136" s="72">
        <v>800</v>
      </c>
      <c r="O136" s="72"/>
      <c r="P136" s="72">
        <f t="shared" si="17"/>
        <v>121786</v>
      </c>
      <c r="Q136" s="72">
        <f t="shared" si="18"/>
        <v>113726.84</v>
      </c>
      <c r="R136" s="77">
        <f t="shared" si="19"/>
        <v>128245.16</v>
      </c>
      <c r="S136" s="87" t="str">
        <f t="shared" si="20"/>
        <v/>
      </c>
      <c r="T136" s="5"/>
    </row>
    <row r="137" spans="1:20" x14ac:dyDescent="0.25">
      <c r="A137" s="68" t="s">
        <v>1256</v>
      </c>
      <c r="B137" s="69" t="s">
        <v>123</v>
      </c>
      <c r="C137" s="75">
        <v>104116</v>
      </c>
      <c r="D137" s="76">
        <v>107756</v>
      </c>
      <c r="E137" s="75">
        <v>111401</v>
      </c>
      <c r="F137" s="76">
        <v>115045</v>
      </c>
      <c r="G137" s="75">
        <v>118684</v>
      </c>
      <c r="H137" s="76">
        <v>122328</v>
      </c>
      <c r="I137" s="75"/>
      <c r="J137" s="76"/>
      <c r="K137" s="75"/>
      <c r="L137" s="72">
        <v>138404</v>
      </c>
      <c r="M137" s="72"/>
      <c r="N137" s="72">
        <v>800</v>
      </c>
      <c r="O137" s="72"/>
      <c r="P137" s="72">
        <f t="shared" si="17"/>
        <v>139204</v>
      </c>
      <c r="Q137" s="72">
        <f t="shared" si="18"/>
        <v>130099.76</v>
      </c>
      <c r="R137" s="77">
        <f t="shared" si="19"/>
        <v>146708.24000000002</v>
      </c>
      <c r="S137" s="87" t="str">
        <f t="shared" si="20"/>
        <v/>
      </c>
      <c r="T137" s="5"/>
    </row>
    <row r="138" spans="1:20" x14ac:dyDescent="0.25">
      <c r="A138" s="68" t="s">
        <v>1257</v>
      </c>
      <c r="B138" s="69" t="s">
        <v>123</v>
      </c>
      <c r="C138" s="75">
        <v>117295</v>
      </c>
      <c r="D138" s="76">
        <v>121321</v>
      </c>
      <c r="E138" s="75">
        <v>125365</v>
      </c>
      <c r="F138" s="76">
        <v>129410</v>
      </c>
      <c r="G138" s="75">
        <v>133450</v>
      </c>
      <c r="H138" s="76"/>
      <c r="I138" s="75"/>
      <c r="J138" s="76"/>
      <c r="K138" s="75"/>
      <c r="L138" s="72">
        <v>150988</v>
      </c>
      <c r="M138" s="72"/>
      <c r="N138" s="72">
        <v>800</v>
      </c>
      <c r="O138" s="72"/>
      <c r="P138" s="72">
        <f t="shared" si="17"/>
        <v>151788</v>
      </c>
      <c r="Q138" s="72">
        <f t="shared" si="18"/>
        <v>141928.72</v>
      </c>
      <c r="R138" s="77">
        <f t="shared" si="19"/>
        <v>160047.28</v>
      </c>
      <c r="S138" s="87" t="str">
        <f t="shared" si="20"/>
        <v/>
      </c>
      <c r="T138" s="5"/>
    </row>
    <row r="139" spans="1:20" x14ac:dyDescent="0.25">
      <c r="A139" s="68" t="s">
        <v>1258</v>
      </c>
      <c r="B139" s="69" t="s">
        <v>123</v>
      </c>
      <c r="C139" s="75">
        <v>63001</v>
      </c>
      <c r="D139" s="76">
        <v>65745</v>
      </c>
      <c r="E139" s="75">
        <v>68667</v>
      </c>
      <c r="F139" s="76">
        <v>71738</v>
      </c>
      <c r="G139" s="75">
        <v>74964</v>
      </c>
      <c r="H139" s="76">
        <v>78368</v>
      </c>
      <c r="I139" s="75"/>
      <c r="J139" s="76"/>
      <c r="K139" s="75"/>
      <c r="L139" s="72">
        <v>79935</v>
      </c>
      <c r="M139" s="72"/>
      <c r="N139" s="72">
        <v>800</v>
      </c>
      <c r="O139" s="72"/>
      <c r="P139" s="72">
        <f t="shared" si="17"/>
        <v>80735</v>
      </c>
      <c r="Q139" s="72">
        <f t="shared" si="18"/>
        <v>75138.899999999994</v>
      </c>
      <c r="R139" s="77">
        <f t="shared" si="19"/>
        <v>84731.1</v>
      </c>
      <c r="S139" s="87" t="str">
        <f t="shared" si="20"/>
        <v/>
      </c>
      <c r="T139" s="5"/>
    </row>
    <row r="140" spans="1:20" x14ac:dyDescent="0.25">
      <c r="A140" s="68" t="s">
        <v>1260</v>
      </c>
      <c r="B140" s="69" t="s">
        <v>123</v>
      </c>
      <c r="C140" s="75">
        <v>79469</v>
      </c>
      <c r="D140" s="76">
        <v>82267</v>
      </c>
      <c r="E140" s="75">
        <v>85177</v>
      </c>
      <c r="F140" s="76">
        <v>88205</v>
      </c>
      <c r="G140" s="75"/>
      <c r="H140" s="76"/>
      <c r="I140" s="75"/>
      <c r="J140" s="76"/>
      <c r="K140" s="75"/>
      <c r="L140" s="72">
        <v>89969</v>
      </c>
      <c r="M140" s="72"/>
      <c r="N140" s="72">
        <v>800</v>
      </c>
      <c r="O140" s="72"/>
      <c r="P140" s="72">
        <f t="shared" si="17"/>
        <v>90769</v>
      </c>
      <c r="Q140" s="72">
        <f t="shared" si="18"/>
        <v>84570.86</v>
      </c>
      <c r="R140" s="77">
        <f t="shared" si="19"/>
        <v>95367.14</v>
      </c>
      <c r="S140" s="87" t="str">
        <f t="shared" si="20"/>
        <v/>
      </c>
      <c r="T140" s="5"/>
    </row>
    <row r="141" spans="1:20" x14ac:dyDescent="0.25">
      <c r="A141" s="68" t="s">
        <v>1261</v>
      </c>
      <c r="B141" s="69" t="s">
        <v>123</v>
      </c>
      <c r="C141" s="75">
        <v>89112</v>
      </c>
      <c r="D141" s="76">
        <v>92298</v>
      </c>
      <c r="E141" s="75">
        <v>95607</v>
      </c>
      <c r="F141" s="76">
        <v>99048</v>
      </c>
      <c r="G141" s="75"/>
      <c r="H141" s="76"/>
      <c r="I141" s="75"/>
      <c r="J141" s="76"/>
      <c r="K141" s="75"/>
      <c r="L141" s="72">
        <v>101029</v>
      </c>
      <c r="M141" s="72"/>
      <c r="N141" s="72">
        <v>800</v>
      </c>
      <c r="O141" s="72"/>
      <c r="P141" s="72">
        <f t="shared" si="17"/>
        <v>101829</v>
      </c>
      <c r="Q141" s="72">
        <f t="shared" si="18"/>
        <v>94967.26</v>
      </c>
      <c r="R141" s="77">
        <f t="shared" si="19"/>
        <v>107090.74</v>
      </c>
      <c r="S141" s="87" t="str">
        <f t="shared" si="20"/>
        <v/>
      </c>
      <c r="T141" s="5"/>
    </row>
    <row r="142" spans="1:20" x14ac:dyDescent="0.25">
      <c r="A142" s="68" t="s">
        <v>1262</v>
      </c>
      <c r="B142" s="69" t="s">
        <v>123</v>
      </c>
      <c r="C142" s="75">
        <v>99074</v>
      </c>
      <c r="D142" s="76">
        <v>102533</v>
      </c>
      <c r="E142" s="75">
        <v>106256</v>
      </c>
      <c r="F142" s="76">
        <v>110122</v>
      </c>
      <c r="G142" s="75"/>
      <c r="H142" s="76"/>
      <c r="I142" s="75"/>
      <c r="J142" s="76"/>
      <c r="K142" s="75"/>
      <c r="L142" s="72">
        <v>112324</v>
      </c>
      <c r="M142" s="72"/>
      <c r="N142" s="72">
        <v>800</v>
      </c>
      <c r="O142" s="72"/>
      <c r="P142" s="72">
        <f t="shared" si="17"/>
        <v>113124</v>
      </c>
      <c r="Q142" s="72">
        <f t="shared" si="18"/>
        <v>105584.56</v>
      </c>
      <c r="R142" s="77">
        <f t="shared" si="19"/>
        <v>119063.44</v>
      </c>
      <c r="S142" s="87" t="str">
        <f t="shared" si="20"/>
        <v/>
      </c>
      <c r="T142" s="5"/>
    </row>
    <row r="143" spans="1:20" x14ac:dyDescent="0.25">
      <c r="A143" s="68" t="s">
        <v>1263</v>
      </c>
      <c r="B143" s="69" t="s">
        <v>123</v>
      </c>
      <c r="C143" s="75">
        <v>110936</v>
      </c>
      <c r="D143" s="76">
        <v>114999</v>
      </c>
      <c r="E143" s="75">
        <v>119219</v>
      </c>
      <c r="F143" s="76">
        <v>123607</v>
      </c>
      <c r="G143" s="75"/>
      <c r="H143" s="76"/>
      <c r="I143" s="75"/>
      <c r="J143" s="76"/>
      <c r="K143" s="75"/>
      <c r="L143" s="72">
        <v>126079</v>
      </c>
      <c r="M143" s="72"/>
      <c r="N143" s="72">
        <v>800</v>
      </c>
      <c r="O143" s="72"/>
      <c r="P143" s="72">
        <f t="shared" si="17"/>
        <v>126879</v>
      </c>
      <c r="Q143" s="72">
        <f t="shared" si="18"/>
        <v>118514.26</v>
      </c>
      <c r="R143" s="77">
        <f t="shared" si="19"/>
        <v>133643.74000000002</v>
      </c>
      <c r="S143" s="87" t="str">
        <f t="shared" si="20"/>
        <v/>
      </c>
      <c r="T143" s="5"/>
    </row>
    <row r="144" spans="1:20" x14ac:dyDescent="0.25">
      <c r="A144" s="68" t="s">
        <v>1265</v>
      </c>
      <c r="B144" s="69" t="s">
        <v>196</v>
      </c>
      <c r="C144" s="75">
        <v>47415</v>
      </c>
      <c r="D144" s="76">
        <v>49735</v>
      </c>
      <c r="E144" s="75">
        <v>52046</v>
      </c>
      <c r="F144" s="76">
        <v>54357</v>
      </c>
      <c r="G144" s="75">
        <v>56675</v>
      </c>
      <c r="H144" s="76">
        <v>58988</v>
      </c>
      <c r="I144" s="75">
        <v>62066</v>
      </c>
      <c r="J144" s="76"/>
      <c r="K144" s="75"/>
      <c r="L144" s="72">
        <v>70223</v>
      </c>
      <c r="M144" s="72"/>
      <c r="N144" s="72">
        <v>800</v>
      </c>
      <c r="O144" s="72"/>
      <c r="P144" s="72">
        <f t="shared" si="17"/>
        <v>71023</v>
      </c>
      <c r="Q144" s="72">
        <f t="shared" si="18"/>
        <v>66009.62</v>
      </c>
      <c r="R144" s="77">
        <f t="shared" si="19"/>
        <v>74436.38</v>
      </c>
      <c r="S144" s="87" t="str">
        <f t="shared" si="20"/>
        <v/>
      </c>
      <c r="T144" s="5"/>
    </row>
    <row r="145" spans="1:21" x14ac:dyDescent="0.25">
      <c r="A145" s="68" t="s">
        <v>1267</v>
      </c>
      <c r="B145" s="69" t="s">
        <v>196</v>
      </c>
      <c r="C145" s="75">
        <v>61896</v>
      </c>
      <c r="D145" s="76">
        <v>64536</v>
      </c>
      <c r="E145" s="75">
        <v>67164</v>
      </c>
      <c r="F145" s="76">
        <v>70668</v>
      </c>
      <c r="G145" s="75"/>
      <c r="H145" s="76"/>
      <c r="I145" s="75"/>
      <c r="J145" s="76"/>
      <c r="K145" s="75"/>
      <c r="L145" s="72">
        <v>79954</v>
      </c>
      <c r="M145" s="72"/>
      <c r="N145" s="72">
        <v>800</v>
      </c>
      <c r="O145" s="72"/>
      <c r="P145" s="72">
        <f t="shared" si="17"/>
        <v>80754</v>
      </c>
      <c r="Q145" s="72">
        <f t="shared" si="18"/>
        <v>75156.759999999995</v>
      </c>
      <c r="R145" s="77">
        <f t="shared" si="19"/>
        <v>84751.24</v>
      </c>
      <c r="S145" s="87" t="str">
        <f t="shared" si="20"/>
        <v/>
      </c>
      <c r="T145" s="5"/>
    </row>
    <row r="146" spans="1:21" x14ac:dyDescent="0.25">
      <c r="A146" s="68" t="s">
        <v>1268</v>
      </c>
      <c r="B146" s="69" t="s">
        <v>196</v>
      </c>
      <c r="C146" s="75">
        <v>68909</v>
      </c>
      <c r="D146" s="76">
        <v>71849</v>
      </c>
      <c r="E146" s="75">
        <v>74784</v>
      </c>
      <c r="F146" s="76">
        <v>78691</v>
      </c>
      <c r="G146" s="75"/>
      <c r="H146" s="76"/>
      <c r="I146" s="75"/>
      <c r="J146" s="76"/>
      <c r="K146" s="75"/>
      <c r="L146" s="72">
        <v>89033</v>
      </c>
      <c r="M146" s="72"/>
      <c r="N146" s="72">
        <v>800</v>
      </c>
      <c r="O146" s="72"/>
      <c r="P146" s="72">
        <f t="shared" si="17"/>
        <v>89833</v>
      </c>
      <c r="Q146" s="72">
        <f t="shared" ref="Q146:Q170" si="21">SUM(L146*0.94)</f>
        <v>83691.01999999999</v>
      </c>
      <c r="R146" s="77">
        <f t="shared" ref="R146:R170" si="22">SUM(L146*1.06)</f>
        <v>94374.98000000001</v>
      </c>
      <c r="S146" s="87" t="str">
        <f t="shared" si="20"/>
        <v/>
      </c>
      <c r="T146" s="5"/>
    </row>
    <row r="147" spans="1:21" x14ac:dyDescent="0.25">
      <c r="A147" s="68" t="s">
        <v>1269</v>
      </c>
      <c r="B147" s="69" t="s">
        <v>196</v>
      </c>
      <c r="C147" s="75">
        <v>81747</v>
      </c>
      <c r="D147" s="76">
        <v>85251</v>
      </c>
      <c r="E147" s="75">
        <v>88754</v>
      </c>
      <c r="F147" s="76">
        <v>93413</v>
      </c>
      <c r="G147" s="75"/>
      <c r="H147" s="76"/>
      <c r="I147" s="75"/>
      <c r="J147" s="76"/>
      <c r="K147" s="75"/>
      <c r="L147" s="72">
        <v>105689</v>
      </c>
      <c r="M147" s="72"/>
      <c r="N147" s="72">
        <v>800</v>
      </c>
      <c r="O147" s="72"/>
      <c r="P147" s="72">
        <f t="shared" si="17"/>
        <v>106489</v>
      </c>
      <c r="Q147" s="72">
        <f t="shared" si="21"/>
        <v>99347.659999999989</v>
      </c>
      <c r="R147" s="77">
        <f t="shared" si="22"/>
        <v>112030.34000000001</v>
      </c>
      <c r="S147" s="87" t="str">
        <f t="shared" si="20"/>
        <v/>
      </c>
      <c r="T147" s="5"/>
    </row>
    <row r="148" spans="1:21" x14ac:dyDescent="0.25">
      <c r="A148" s="68" t="s">
        <v>1270</v>
      </c>
      <c r="B148" s="69" t="s">
        <v>196</v>
      </c>
      <c r="C148" s="75">
        <v>96225</v>
      </c>
      <c r="D148" s="76">
        <v>100357</v>
      </c>
      <c r="E148" s="75">
        <v>104228</v>
      </c>
      <c r="F148" s="76">
        <v>108091</v>
      </c>
      <c r="G148" s="75"/>
      <c r="H148" s="76"/>
      <c r="I148" s="75"/>
      <c r="J148" s="76"/>
      <c r="K148" s="75"/>
      <c r="L148" s="72">
        <v>122295</v>
      </c>
      <c r="M148" s="72"/>
      <c r="N148" s="72">
        <v>800</v>
      </c>
      <c r="O148" s="72"/>
      <c r="P148" s="72">
        <f t="shared" si="17"/>
        <v>123095</v>
      </c>
      <c r="Q148" s="72">
        <f t="shared" si="21"/>
        <v>114957.29999999999</v>
      </c>
      <c r="R148" s="77">
        <f t="shared" si="22"/>
        <v>129632.70000000001</v>
      </c>
      <c r="S148" s="87" t="str">
        <f t="shared" si="20"/>
        <v/>
      </c>
      <c r="T148" s="5"/>
    </row>
    <row r="149" spans="1:21" x14ac:dyDescent="0.25">
      <c r="A149" s="68" t="s">
        <v>1271</v>
      </c>
      <c r="B149" s="69" t="s">
        <v>196</v>
      </c>
      <c r="C149" s="75">
        <v>105991</v>
      </c>
      <c r="D149" s="76">
        <v>109913</v>
      </c>
      <c r="E149" s="75">
        <v>113822</v>
      </c>
      <c r="F149" s="76">
        <v>117731</v>
      </c>
      <c r="G149" s="75"/>
      <c r="H149" s="76"/>
      <c r="I149" s="75"/>
      <c r="J149" s="76"/>
      <c r="K149" s="75"/>
      <c r="L149" s="72">
        <v>133203</v>
      </c>
      <c r="M149" s="72"/>
      <c r="N149" s="72">
        <v>800</v>
      </c>
      <c r="O149" s="72"/>
      <c r="P149" s="72">
        <f t="shared" si="17"/>
        <v>134003</v>
      </c>
      <c r="Q149" s="72">
        <f t="shared" si="21"/>
        <v>125210.81999999999</v>
      </c>
      <c r="R149" s="77">
        <f t="shared" si="22"/>
        <v>141195.18</v>
      </c>
      <c r="S149" s="87" t="str">
        <f t="shared" si="20"/>
        <v/>
      </c>
      <c r="T149" s="5"/>
    </row>
    <row r="150" spans="1:21" x14ac:dyDescent="0.25">
      <c r="A150" s="68" t="s">
        <v>1565</v>
      </c>
      <c r="B150" s="69" t="s">
        <v>254</v>
      </c>
      <c r="C150" s="76"/>
      <c r="D150" s="76"/>
      <c r="E150" s="76"/>
      <c r="F150" s="76"/>
      <c r="G150" s="76"/>
      <c r="H150" s="76"/>
      <c r="I150" s="76"/>
      <c r="J150" s="76"/>
      <c r="K150" s="76"/>
      <c r="L150" s="72">
        <v>68147</v>
      </c>
      <c r="M150" s="72"/>
      <c r="N150" s="72"/>
      <c r="O150" s="72"/>
      <c r="P150" s="72"/>
      <c r="Q150" s="72">
        <f t="shared" si="21"/>
        <v>64058.179999999993</v>
      </c>
      <c r="R150" s="77">
        <f t="shared" si="22"/>
        <v>72235.820000000007</v>
      </c>
      <c r="S150" s="87" t="str">
        <f t="shared" si="20"/>
        <v/>
      </c>
      <c r="T150" s="5"/>
    </row>
    <row r="151" spans="1:21" x14ac:dyDescent="0.25">
      <c r="A151" s="68" t="s">
        <v>1566</v>
      </c>
      <c r="B151" s="69" t="s">
        <v>254</v>
      </c>
      <c r="C151" s="76"/>
      <c r="D151" s="76"/>
      <c r="E151" s="76"/>
      <c r="F151" s="76"/>
      <c r="G151" s="76"/>
      <c r="H151" s="76"/>
      <c r="I151" s="76"/>
      <c r="J151" s="76"/>
      <c r="K151" s="76"/>
      <c r="L151" s="72">
        <v>72773</v>
      </c>
      <c r="M151" s="72"/>
      <c r="N151" s="72"/>
      <c r="O151" s="72"/>
      <c r="P151" s="72"/>
      <c r="Q151" s="72">
        <f t="shared" si="21"/>
        <v>68406.62</v>
      </c>
      <c r="R151" s="77">
        <f t="shared" si="22"/>
        <v>77139.38</v>
      </c>
      <c r="S151" s="87" t="str">
        <f t="shared" si="20"/>
        <v/>
      </c>
      <c r="T151" s="5"/>
    </row>
    <row r="152" spans="1:21" x14ac:dyDescent="0.25">
      <c r="A152" s="68" t="s">
        <v>1567</v>
      </c>
      <c r="B152" s="69" t="s">
        <v>254</v>
      </c>
      <c r="C152" s="76"/>
      <c r="D152" s="76"/>
      <c r="E152" s="76"/>
      <c r="F152" s="76"/>
      <c r="G152" s="76"/>
      <c r="H152" s="76"/>
      <c r="I152" s="76"/>
      <c r="J152" s="76"/>
      <c r="K152" s="76"/>
      <c r="L152" s="72">
        <v>78259</v>
      </c>
      <c r="M152" s="72"/>
      <c r="N152" s="72"/>
      <c r="O152" s="72"/>
      <c r="P152" s="72"/>
      <c r="Q152" s="72">
        <f t="shared" si="21"/>
        <v>73563.459999999992</v>
      </c>
      <c r="R152" s="77">
        <f t="shared" si="22"/>
        <v>82954.540000000008</v>
      </c>
      <c r="S152" s="87" t="str">
        <f t="shared" si="20"/>
        <v/>
      </c>
      <c r="T152" s="5"/>
    </row>
    <row r="153" spans="1:21" x14ac:dyDescent="0.25">
      <c r="A153" s="68" t="s">
        <v>1568</v>
      </c>
      <c r="B153" s="69" t="s">
        <v>254</v>
      </c>
      <c r="C153" s="76"/>
      <c r="D153" s="76"/>
      <c r="E153" s="76"/>
      <c r="F153" s="76"/>
      <c r="G153" s="76"/>
      <c r="H153" s="76"/>
      <c r="I153" s="76"/>
      <c r="J153" s="76"/>
      <c r="K153" s="76"/>
      <c r="L153" s="72">
        <v>85740</v>
      </c>
      <c r="M153" s="72"/>
      <c r="N153" s="72"/>
      <c r="O153" s="72"/>
      <c r="P153" s="72"/>
      <c r="Q153" s="72">
        <f t="shared" si="21"/>
        <v>80595.599999999991</v>
      </c>
      <c r="R153" s="77">
        <f t="shared" si="22"/>
        <v>90884.400000000009</v>
      </c>
      <c r="S153" s="87" t="str">
        <f t="shared" si="20"/>
        <v/>
      </c>
      <c r="T153" s="5"/>
    </row>
    <row r="154" spans="1:21" x14ac:dyDescent="0.25">
      <c r="A154" s="68" t="s">
        <v>1569</v>
      </c>
      <c r="B154" s="69" t="s">
        <v>254</v>
      </c>
      <c r="C154" s="76"/>
      <c r="D154" s="76"/>
      <c r="E154" s="76"/>
      <c r="F154" s="76"/>
      <c r="G154" s="76"/>
      <c r="H154" s="76"/>
      <c r="I154" s="76"/>
      <c r="J154" s="76"/>
      <c r="K154" s="76"/>
      <c r="L154" s="72">
        <v>94237</v>
      </c>
      <c r="M154" s="72"/>
      <c r="N154" s="72"/>
      <c r="O154" s="72"/>
      <c r="P154" s="72"/>
      <c r="Q154" s="72">
        <f t="shared" si="21"/>
        <v>88582.78</v>
      </c>
      <c r="R154" s="77">
        <f t="shared" si="22"/>
        <v>99891.22</v>
      </c>
      <c r="S154" s="87" t="str">
        <f t="shared" si="20"/>
        <v/>
      </c>
      <c r="T154" s="5"/>
    </row>
    <row r="155" spans="1:21" x14ac:dyDescent="0.25">
      <c r="A155" s="68" t="s">
        <v>1570</v>
      </c>
      <c r="B155" s="69" t="s">
        <v>254</v>
      </c>
      <c r="C155" s="76"/>
      <c r="D155" s="76"/>
      <c r="E155" s="76"/>
      <c r="F155" s="76"/>
      <c r="G155" s="76"/>
      <c r="H155" s="76"/>
      <c r="I155" s="76"/>
      <c r="J155" s="76"/>
      <c r="K155" s="76"/>
      <c r="L155" s="72">
        <v>103159</v>
      </c>
      <c r="M155" s="72"/>
      <c r="N155" s="72"/>
      <c r="O155" s="72"/>
      <c r="P155" s="72"/>
      <c r="Q155" s="72">
        <f t="shared" si="21"/>
        <v>96969.459999999992</v>
      </c>
      <c r="R155" s="77">
        <f t="shared" si="22"/>
        <v>109348.54000000001</v>
      </c>
      <c r="S155" s="87" t="str">
        <f t="shared" si="20"/>
        <v/>
      </c>
      <c r="T155" s="5"/>
    </row>
    <row r="156" spans="1:21" x14ac:dyDescent="0.25">
      <c r="A156" s="68" t="s">
        <v>1284</v>
      </c>
      <c r="B156" s="69" t="s">
        <v>166</v>
      </c>
      <c r="C156" s="75">
        <v>61786</v>
      </c>
      <c r="D156" s="76">
        <v>64135</v>
      </c>
      <c r="E156" s="75">
        <v>66572</v>
      </c>
      <c r="F156" s="76">
        <v>69106</v>
      </c>
      <c r="G156" s="75"/>
      <c r="H156" s="76"/>
      <c r="I156" s="75"/>
      <c r="J156" s="76"/>
      <c r="K156" s="75"/>
      <c r="L156" s="72">
        <f t="shared" si="16"/>
        <v>69106</v>
      </c>
      <c r="M156" s="72"/>
      <c r="N156" s="72">
        <v>800</v>
      </c>
      <c r="O156" s="72"/>
      <c r="P156" s="72">
        <f t="shared" si="17"/>
        <v>69906</v>
      </c>
      <c r="Q156" s="72">
        <f t="shared" si="21"/>
        <v>64959.64</v>
      </c>
      <c r="R156" s="77">
        <f t="shared" si="22"/>
        <v>73252.36</v>
      </c>
      <c r="S156" s="87" t="str">
        <f t="shared" si="20"/>
        <v>Duplicate</v>
      </c>
      <c r="T156" s="5"/>
    </row>
    <row r="157" spans="1:21" x14ac:dyDescent="0.25">
      <c r="A157" s="68" t="s">
        <v>1286</v>
      </c>
      <c r="B157" s="69" t="s">
        <v>166</v>
      </c>
      <c r="C157" s="75">
        <v>68849</v>
      </c>
      <c r="D157" s="76">
        <v>71464</v>
      </c>
      <c r="E157" s="75">
        <v>74180</v>
      </c>
      <c r="F157" s="76"/>
      <c r="G157" s="75"/>
      <c r="H157" s="76"/>
      <c r="I157" s="75"/>
      <c r="J157" s="76"/>
      <c r="K157" s="75"/>
      <c r="L157" s="72">
        <f t="shared" ref="L157:L161" si="23">MAX(C157:K157)</f>
        <v>74180</v>
      </c>
      <c r="M157" s="72"/>
      <c r="N157" s="72">
        <v>800</v>
      </c>
      <c r="O157" s="72"/>
      <c r="P157" s="72">
        <f t="shared" si="17"/>
        <v>74980</v>
      </c>
      <c r="Q157" s="72">
        <f t="shared" si="21"/>
        <v>69729.2</v>
      </c>
      <c r="R157" s="77">
        <f t="shared" si="22"/>
        <v>78630.8</v>
      </c>
      <c r="S157" s="87" t="str">
        <f t="shared" si="20"/>
        <v>Duplicate</v>
      </c>
      <c r="T157" s="5"/>
    </row>
    <row r="158" spans="1:21" x14ac:dyDescent="0.25">
      <c r="A158" s="68" t="s">
        <v>1287</v>
      </c>
      <c r="B158" s="69" t="s">
        <v>166</v>
      </c>
      <c r="C158" s="75">
        <v>73798</v>
      </c>
      <c r="D158" s="76">
        <v>76599</v>
      </c>
      <c r="E158" s="75">
        <v>79511</v>
      </c>
      <c r="F158" s="76"/>
      <c r="G158" s="75"/>
      <c r="H158" s="76"/>
      <c r="I158" s="75"/>
      <c r="J158" s="76"/>
      <c r="K158" s="75"/>
      <c r="L158" s="72">
        <f t="shared" si="23"/>
        <v>79511</v>
      </c>
      <c r="M158" s="72"/>
      <c r="N158" s="72">
        <v>800</v>
      </c>
      <c r="O158" s="72"/>
      <c r="P158" s="72">
        <f t="shared" si="17"/>
        <v>80311</v>
      </c>
      <c r="Q158" s="72">
        <f t="shared" si="21"/>
        <v>74740.34</v>
      </c>
      <c r="R158" s="77">
        <f t="shared" si="22"/>
        <v>84281.66</v>
      </c>
      <c r="S158" s="87" t="str">
        <f t="shared" si="20"/>
        <v>Duplicate</v>
      </c>
      <c r="T158" s="5"/>
      <c r="U158" s="13" t="s">
        <v>809</v>
      </c>
    </row>
    <row r="159" spans="1:21" x14ac:dyDescent="0.25">
      <c r="A159" s="68" t="s">
        <v>1288</v>
      </c>
      <c r="B159" s="69" t="s">
        <v>166</v>
      </c>
      <c r="C159" s="75">
        <v>80612</v>
      </c>
      <c r="D159" s="76">
        <v>83675</v>
      </c>
      <c r="E159" s="75">
        <v>87108</v>
      </c>
      <c r="F159" s="76"/>
      <c r="G159" s="75"/>
      <c r="H159" s="76"/>
      <c r="I159" s="75"/>
      <c r="J159" s="76"/>
      <c r="K159" s="75"/>
      <c r="L159" s="72">
        <f t="shared" si="23"/>
        <v>87108</v>
      </c>
      <c r="M159" s="72"/>
      <c r="N159" s="72">
        <v>800</v>
      </c>
      <c r="O159" s="72"/>
      <c r="P159" s="72">
        <f t="shared" si="17"/>
        <v>87908</v>
      </c>
      <c r="Q159" s="72">
        <f t="shared" si="21"/>
        <v>81881.51999999999</v>
      </c>
      <c r="R159" s="77">
        <f t="shared" si="22"/>
        <v>92334.48000000001</v>
      </c>
      <c r="S159" s="87" t="str">
        <f t="shared" si="20"/>
        <v>Duplicate</v>
      </c>
      <c r="T159" s="5"/>
    </row>
    <row r="160" spans="1:21" x14ac:dyDescent="0.25">
      <c r="A160" s="68" t="s">
        <v>1289</v>
      </c>
      <c r="B160" s="69" t="s">
        <v>166</v>
      </c>
      <c r="C160" s="75">
        <v>96235</v>
      </c>
      <c r="D160" s="76">
        <v>99892</v>
      </c>
      <c r="E160" s="75">
        <v>104044</v>
      </c>
      <c r="F160" s="76"/>
      <c r="G160" s="75"/>
      <c r="H160" s="76"/>
      <c r="I160" s="75"/>
      <c r="J160" s="76"/>
      <c r="K160" s="75"/>
      <c r="L160" s="72">
        <f t="shared" si="23"/>
        <v>104044</v>
      </c>
      <c r="M160" s="72"/>
      <c r="N160" s="72">
        <v>800</v>
      </c>
      <c r="O160" s="72"/>
      <c r="P160" s="72">
        <f t="shared" si="17"/>
        <v>104844</v>
      </c>
      <c r="Q160" s="72">
        <f t="shared" si="21"/>
        <v>97801.36</v>
      </c>
      <c r="R160" s="77">
        <f t="shared" si="22"/>
        <v>110286.64</v>
      </c>
      <c r="S160" s="87" t="str">
        <f t="shared" si="20"/>
        <v>Duplicate</v>
      </c>
      <c r="T160" s="5"/>
    </row>
    <row r="161" spans="1:21" x14ac:dyDescent="0.25">
      <c r="A161" s="68" t="s">
        <v>1290</v>
      </c>
      <c r="B161" s="69" t="s">
        <v>166</v>
      </c>
      <c r="C161" s="75">
        <v>112834</v>
      </c>
      <c r="D161" s="76">
        <v>117128</v>
      </c>
      <c r="E161" s="75">
        <v>121573</v>
      </c>
      <c r="F161" s="76">
        <v>125225</v>
      </c>
      <c r="G161" s="75">
        <v>129017</v>
      </c>
      <c r="H161" s="76"/>
      <c r="I161" s="75"/>
      <c r="J161" s="76"/>
      <c r="K161" s="75"/>
      <c r="L161" s="72">
        <f t="shared" si="23"/>
        <v>129017</v>
      </c>
      <c r="M161" s="72"/>
      <c r="N161" s="72">
        <v>800</v>
      </c>
      <c r="O161" s="72"/>
      <c r="P161" s="72">
        <f t="shared" si="17"/>
        <v>129817</v>
      </c>
      <c r="Q161" s="72">
        <f t="shared" si="21"/>
        <v>121275.98</v>
      </c>
      <c r="R161" s="77">
        <f t="shared" si="22"/>
        <v>136758.02000000002</v>
      </c>
      <c r="S161" s="87" t="str">
        <f t="shared" si="20"/>
        <v>Duplicate</v>
      </c>
      <c r="T161" s="5"/>
    </row>
    <row r="162" spans="1:21" x14ac:dyDescent="0.25">
      <c r="A162" s="68" t="s">
        <v>1329</v>
      </c>
      <c r="B162" s="69" t="s">
        <v>1330</v>
      </c>
      <c r="C162" s="75"/>
      <c r="D162" s="76"/>
      <c r="E162" s="75"/>
      <c r="F162" s="76"/>
      <c r="G162" s="75"/>
      <c r="H162" s="76"/>
      <c r="I162" s="75"/>
      <c r="J162" s="76"/>
      <c r="K162" s="75"/>
      <c r="L162" s="72">
        <v>46248</v>
      </c>
      <c r="M162" s="72"/>
      <c r="N162" s="72"/>
      <c r="O162" s="72"/>
      <c r="P162" s="72"/>
      <c r="Q162" s="72">
        <f t="shared" si="21"/>
        <v>43473.119999999995</v>
      </c>
      <c r="R162" s="77">
        <f t="shared" si="22"/>
        <v>49022.880000000005</v>
      </c>
      <c r="S162" s="87" t="str">
        <f t="shared" si="20"/>
        <v/>
      </c>
      <c r="T162" s="5"/>
    </row>
    <row r="163" spans="1:21" x14ac:dyDescent="0.25">
      <c r="A163" s="68" t="s">
        <v>1332</v>
      </c>
      <c r="B163" s="69" t="s">
        <v>1330</v>
      </c>
      <c r="C163" s="75"/>
      <c r="D163" s="76"/>
      <c r="E163" s="75"/>
      <c r="F163" s="76"/>
      <c r="G163" s="75"/>
      <c r="H163" s="76"/>
      <c r="I163" s="75"/>
      <c r="J163" s="76"/>
      <c r="K163" s="75"/>
      <c r="L163" s="72">
        <v>53047</v>
      </c>
      <c r="M163" s="72"/>
      <c r="N163" s="72"/>
      <c r="O163" s="72"/>
      <c r="P163" s="72"/>
      <c r="Q163" s="72">
        <f t="shared" si="21"/>
        <v>49864.18</v>
      </c>
      <c r="R163" s="77">
        <f t="shared" si="22"/>
        <v>56229.82</v>
      </c>
      <c r="S163" s="87" t="str">
        <f t="shared" si="20"/>
        <v/>
      </c>
      <c r="T163" s="5"/>
    </row>
    <row r="164" spans="1:21" x14ac:dyDescent="0.25">
      <c r="A164" s="68" t="s">
        <v>1333</v>
      </c>
      <c r="B164" s="69" t="s">
        <v>1330</v>
      </c>
      <c r="C164" s="75"/>
      <c r="D164" s="76"/>
      <c r="E164" s="75"/>
      <c r="F164" s="76"/>
      <c r="G164" s="75"/>
      <c r="H164" s="76"/>
      <c r="I164" s="75"/>
      <c r="J164" s="76"/>
      <c r="K164" s="75"/>
      <c r="L164" s="72">
        <v>57963</v>
      </c>
      <c r="M164" s="72"/>
      <c r="N164" s="72"/>
      <c r="O164" s="72"/>
      <c r="P164" s="72"/>
      <c r="Q164" s="72">
        <f t="shared" si="21"/>
        <v>54485.219999999994</v>
      </c>
      <c r="R164" s="77">
        <f t="shared" si="22"/>
        <v>61440.780000000006</v>
      </c>
      <c r="S164" s="87" t="str">
        <f t="shared" si="20"/>
        <v/>
      </c>
      <c r="T164" s="5"/>
    </row>
    <row r="165" spans="1:21" x14ac:dyDescent="0.25">
      <c r="A165" s="68" t="s">
        <v>1334</v>
      </c>
      <c r="B165" s="69" t="s">
        <v>1330</v>
      </c>
      <c r="C165" s="75"/>
      <c r="D165" s="76"/>
      <c r="E165" s="75"/>
      <c r="F165" s="76"/>
      <c r="G165" s="75"/>
      <c r="H165" s="76"/>
      <c r="I165" s="75"/>
      <c r="J165" s="76"/>
      <c r="K165" s="75"/>
      <c r="L165" s="72">
        <v>62712</v>
      </c>
      <c r="M165" s="72"/>
      <c r="N165" s="72"/>
      <c r="O165" s="72"/>
      <c r="P165" s="72"/>
      <c r="Q165" s="72">
        <f t="shared" si="21"/>
        <v>58949.279999999999</v>
      </c>
      <c r="R165" s="77">
        <f t="shared" si="22"/>
        <v>66474.720000000001</v>
      </c>
      <c r="S165" s="87" t="str">
        <f t="shared" si="20"/>
        <v/>
      </c>
      <c r="T165" s="5"/>
    </row>
    <row r="166" spans="1:21" x14ac:dyDescent="0.25">
      <c r="A166" s="68" t="s">
        <v>1335</v>
      </c>
      <c r="B166" s="69" t="s">
        <v>1330</v>
      </c>
      <c r="C166" s="75"/>
      <c r="D166" s="76"/>
      <c r="E166" s="75"/>
      <c r="F166" s="76"/>
      <c r="G166" s="75"/>
      <c r="H166" s="76"/>
      <c r="I166" s="75"/>
      <c r="J166" s="76"/>
      <c r="K166" s="75"/>
      <c r="L166" s="72">
        <v>67852</v>
      </c>
      <c r="M166" s="72"/>
      <c r="N166" s="72"/>
      <c r="O166" s="72"/>
      <c r="P166" s="72"/>
      <c r="Q166" s="72">
        <f t="shared" si="21"/>
        <v>63780.88</v>
      </c>
      <c r="R166" s="77">
        <f t="shared" si="22"/>
        <v>71923.12000000001</v>
      </c>
      <c r="S166" s="87" t="str">
        <f t="shared" si="20"/>
        <v/>
      </c>
      <c r="T166" s="5"/>
    </row>
    <row r="167" spans="1:21" x14ac:dyDescent="0.25">
      <c r="A167" s="68" t="s">
        <v>1336</v>
      </c>
      <c r="B167" s="69" t="s">
        <v>1330</v>
      </c>
      <c r="C167" s="75"/>
      <c r="D167" s="76"/>
      <c r="E167" s="75"/>
      <c r="F167" s="76"/>
      <c r="G167" s="75"/>
      <c r="H167" s="76"/>
      <c r="I167" s="75"/>
      <c r="J167" s="76"/>
      <c r="K167" s="75"/>
      <c r="L167" s="72">
        <v>73246</v>
      </c>
      <c r="M167" s="72"/>
      <c r="N167" s="72"/>
      <c r="O167" s="72"/>
      <c r="P167" s="72"/>
      <c r="Q167" s="72">
        <f t="shared" si="21"/>
        <v>68851.239999999991</v>
      </c>
      <c r="R167" s="77">
        <f t="shared" si="22"/>
        <v>77640.760000000009</v>
      </c>
      <c r="S167" s="87" t="str">
        <f t="shared" si="20"/>
        <v/>
      </c>
      <c r="T167" s="5"/>
      <c r="U167" s="13" t="s">
        <v>820</v>
      </c>
    </row>
    <row r="168" spans="1:21" x14ac:dyDescent="0.25">
      <c r="A168" s="68" t="s">
        <v>1337</v>
      </c>
      <c r="B168" s="69" t="s">
        <v>1330</v>
      </c>
      <c r="C168" s="75"/>
      <c r="D168" s="76"/>
      <c r="E168" s="75"/>
      <c r="F168" s="76"/>
      <c r="G168" s="75"/>
      <c r="H168" s="76"/>
      <c r="I168" s="75"/>
      <c r="J168" s="76"/>
      <c r="K168" s="75"/>
      <c r="L168" s="72">
        <v>78067</v>
      </c>
      <c r="M168" s="72"/>
      <c r="N168" s="72"/>
      <c r="O168" s="72"/>
      <c r="P168" s="72"/>
      <c r="Q168" s="72">
        <f t="shared" si="21"/>
        <v>73382.98</v>
      </c>
      <c r="R168" s="77">
        <f t="shared" si="22"/>
        <v>82751.02</v>
      </c>
      <c r="S168" s="87" t="str">
        <f t="shared" si="20"/>
        <v/>
      </c>
      <c r="T168" s="5"/>
    </row>
    <row r="169" spans="1:21" x14ac:dyDescent="0.25">
      <c r="A169" s="68" t="s">
        <v>1370</v>
      </c>
      <c r="B169" s="69" t="s">
        <v>123</v>
      </c>
      <c r="C169" s="75"/>
      <c r="D169" s="76"/>
      <c r="E169" s="75"/>
      <c r="F169" s="76"/>
      <c r="G169" s="75"/>
      <c r="H169" s="76"/>
      <c r="I169" s="75"/>
      <c r="J169" s="76"/>
      <c r="K169" s="75"/>
      <c r="L169" s="72">
        <v>146309</v>
      </c>
      <c r="M169" s="72"/>
      <c r="N169" s="72"/>
      <c r="O169" s="72"/>
      <c r="P169" s="72"/>
      <c r="Q169" s="72">
        <f t="shared" si="21"/>
        <v>137530.46</v>
      </c>
      <c r="R169" s="77">
        <f t="shared" si="22"/>
        <v>155087.54</v>
      </c>
      <c r="S169" s="87" t="str">
        <f t="shared" si="20"/>
        <v/>
      </c>
      <c r="T169" s="5"/>
    </row>
    <row r="170" spans="1:21" x14ac:dyDescent="0.25">
      <c r="A170" s="68" t="s">
        <v>1372</v>
      </c>
      <c r="B170" s="69" t="s">
        <v>123</v>
      </c>
      <c r="C170" s="75"/>
      <c r="D170" s="76"/>
      <c r="E170" s="75"/>
      <c r="F170" s="76"/>
      <c r="G170" s="75"/>
      <c r="H170" s="76"/>
      <c r="I170" s="75"/>
      <c r="J170" s="76"/>
      <c r="K170" s="75"/>
      <c r="L170" s="72">
        <v>163780</v>
      </c>
      <c r="M170" s="72"/>
      <c r="N170" s="72"/>
      <c r="O170" s="72"/>
      <c r="P170" s="72"/>
      <c r="Q170" s="72">
        <f t="shared" si="21"/>
        <v>153953.19999999998</v>
      </c>
      <c r="R170" s="77">
        <f t="shared" si="22"/>
        <v>173606.80000000002</v>
      </c>
      <c r="S170" s="87" t="str">
        <f t="shared" si="20"/>
        <v/>
      </c>
      <c r="T170" s="5"/>
    </row>
    <row r="171" spans="1:21" x14ac:dyDescent="0.25">
      <c r="A171" s="68" t="s">
        <v>1373</v>
      </c>
      <c r="B171" s="69" t="s">
        <v>123</v>
      </c>
      <c r="C171" s="75"/>
      <c r="D171" s="76"/>
      <c r="E171" s="75"/>
      <c r="F171" s="76"/>
      <c r="G171" s="75"/>
      <c r="H171" s="76"/>
      <c r="I171" s="75"/>
      <c r="J171" s="76"/>
      <c r="K171" s="75"/>
      <c r="L171" s="72">
        <v>92503</v>
      </c>
      <c r="M171" s="72"/>
      <c r="N171" s="72"/>
      <c r="O171" s="72"/>
      <c r="P171" s="72"/>
      <c r="Q171" s="72">
        <f t="shared" ref="Q171:Q192" si="24">SUM(L171*0.94)</f>
        <v>86952.819999999992</v>
      </c>
      <c r="R171" s="77">
        <f t="shared" ref="R171:R192" si="25">SUM(L171*1.06)</f>
        <v>98053.180000000008</v>
      </c>
      <c r="S171" s="87" t="str">
        <f t="shared" si="20"/>
        <v/>
      </c>
      <c r="T171" s="5"/>
    </row>
    <row r="172" spans="1:21" x14ac:dyDescent="0.25">
      <c r="A172" s="68" t="s">
        <v>1374</v>
      </c>
      <c r="B172" s="69" t="s">
        <v>123</v>
      </c>
      <c r="C172" s="75"/>
      <c r="D172" s="76"/>
      <c r="E172" s="75"/>
      <c r="F172" s="76"/>
      <c r="G172" s="75"/>
      <c r="H172" s="76"/>
      <c r="I172" s="75"/>
      <c r="J172" s="76"/>
      <c r="K172" s="75"/>
      <c r="L172" s="72">
        <v>130775</v>
      </c>
      <c r="M172" s="72"/>
      <c r="N172" s="72"/>
      <c r="O172" s="72"/>
      <c r="P172" s="72"/>
      <c r="Q172" s="72">
        <f t="shared" si="24"/>
        <v>122928.5</v>
      </c>
      <c r="R172" s="77">
        <f t="shared" si="25"/>
        <v>138621.5</v>
      </c>
      <c r="S172" s="87" t="str">
        <f t="shared" si="20"/>
        <v/>
      </c>
      <c r="T172" s="5"/>
    </row>
    <row r="173" spans="1:21" x14ac:dyDescent="0.25">
      <c r="A173" s="68" t="s">
        <v>1375</v>
      </c>
      <c r="B173" s="69" t="s">
        <v>123</v>
      </c>
      <c r="C173" s="75"/>
      <c r="D173" s="76"/>
      <c r="E173" s="75"/>
      <c r="F173" s="76"/>
      <c r="G173" s="75"/>
      <c r="H173" s="76"/>
      <c r="I173" s="75"/>
      <c r="J173" s="76"/>
      <c r="K173" s="75"/>
      <c r="L173" s="72">
        <v>145166</v>
      </c>
      <c r="M173" s="72"/>
      <c r="N173" s="72"/>
      <c r="O173" s="72"/>
      <c r="P173" s="72"/>
      <c r="Q173" s="72">
        <f t="shared" si="24"/>
        <v>136456.03999999998</v>
      </c>
      <c r="R173" s="77">
        <f t="shared" si="25"/>
        <v>153875.96000000002</v>
      </c>
      <c r="S173" s="87" t="str">
        <f t="shared" si="20"/>
        <v/>
      </c>
      <c r="T173" s="5"/>
    </row>
    <row r="174" spans="1:21" x14ac:dyDescent="0.25">
      <c r="A174" s="68" t="s">
        <v>1376</v>
      </c>
      <c r="B174" s="69" t="s">
        <v>123</v>
      </c>
      <c r="C174" s="75"/>
      <c r="D174" s="76"/>
      <c r="E174" s="75"/>
      <c r="F174" s="76"/>
      <c r="G174" s="75"/>
      <c r="H174" s="76"/>
      <c r="I174" s="75"/>
      <c r="J174" s="76"/>
      <c r="K174" s="75"/>
      <c r="L174" s="72">
        <v>161136</v>
      </c>
      <c r="M174" s="72"/>
      <c r="N174" s="72"/>
      <c r="O174" s="72"/>
      <c r="P174" s="72"/>
      <c r="Q174" s="72">
        <f t="shared" si="24"/>
        <v>151467.84</v>
      </c>
      <c r="R174" s="77">
        <f t="shared" si="25"/>
        <v>170804.16</v>
      </c>
      <c r="S174" s="87" t="str">
        <f t="shared" si="20"/>
        <v/>
      </c>
      <c r="T174" s="5"/>
    </row>
    <row r="175" spans="1:21" x14ac:dyDescent="0.25">
      <c r="A175" s="68" t="s">
        <v>1377</v>
      </c>
      <c r="B175" s="69" t="s">
        <v>123</v>
      </c>
      <c r="C175" s="75"/>
      <c r="D175" s="76"/>
      <c r="E175" s="75"/>
      <c r="F175" s="76"/>
      <c r="G175" s="75"/>
      <c r="H175" s="76"/>
      <c r="I175" s="75"/>
      <c r="J175" s="76"/>
      <c r="K175" s="75"/>
      <c r="L175" s="72">
        <v>176445</v>
      </c>
      <c r="M175" s="72"/>
      <c r="N175" s="72"/>
      <c r="O175" s="72"/>
      <c r="P175" s="72"/>
      <c r="Q175" s="72">
        <f t="shared" si="24"/>
        <v>165858.29999999999</v>
      </c>
      <c r="R175" s="77">
        <f t="shared" si="25"/>
        <v>187031.7</v>
      </c>
      <c r="S175" s="87" t="str">
        <f t="shared" si="20"/>
        <v/>
      </c>
      <c r="T175" s="5"/>
    </row>
    <row r="176" spans="1:21" x14ac:dyDescent="0.25">
      <c r="A176" s="68" t="s">
        <v>1387</v>
      </c>
      <c r="B176" s="69" t="s">
        <v>123</v>
      </c>
      <c r="C176" s="76"/>
      <c r="D176" s="76"/>
      <c r="E176" s="76"/>
      <c r="F176" s="76"/>
      <c r="G176" s="76"/>
      <c r="H176" s="76"/>
      <c r="I176" s="76"/>
      <c r="J176" s="76"/>
      <c r="K176" s="76"/>
      <c r="L176" s="72">
        <v>89420</v>
      </c>
      <c r="M176" s="72"/>
      <c r="N176" s="72"/>
      <c r="O176" s="72"/>
      <c r="P176" s="72"/>
      <c r="Q176" s="72">
        <f t="shared" si="24"/>
        <v>84054.799999999988</v>
      </c>
      <c r="R176" s="77">
        <f t="shared" si="25"/>
        <v>94785.200000000012</v>
      </c>
      <c r="S176" s="87" t="str">
        <f t="shared" si="20"/>
        <v/>
      </c>
      <c r="T176" s="5"/>
      <c r="U176" s="4" t="s">
        <v>830</v>
      </c>
    </row>
    <row r="177" spans="1:24" x14ac:dyDescent="0.25">
      <c r="A177" s="68" t="s">
        <v>1388</v>
      </c>
      <c r="B177" s="69" t="s">
        <v>123</v>
      </c>
      <c r="C177" s="76"/>
      <c r="D177" s="76"/>
      <c r="E177" s="76"/>
      <c r="F177" s="76"/>
      <c r="G177" s="76"/>
      <c r="H177" s="76"/>
      <c r="I177" s="76"/>
      <c r="J177" s="76"/>
      <c r="K177" s="76"/>
      <c r="L177" s="72">
        <v>105472</v>
      </c>
      <c r="M177" s="72"/>
      <c r="N177" s="72"/>
      <c r="O177" s="72"/>
      <c r="P177" s="72"/>
      <c r="Q177" s="72">
        <f t="shared" si="24"/>
        <v>99143.679999999993</v>
      </c>
      <c r="R177" s="77">
        <f t="shared" si="25"/>
        <v>111800.32000000001</v>
      </c>
      <c r="S177" s="87" t="str">
        <f t="shared" si="20"/>
        <v/>
      </c>
      <c r="T177" s="5"/>
    </row>
    <row r="178" spans="1:24" x14ac:dyDescent="0.25">
      <c r="A178" s="68" t="s">
        <v>1389</v>
      </c>
      <c r="B178" s="69" t="s">
        <v>123</v>
      </c>
      <c r="C178" s="76"/>
      <c r="D178" s="76"/>
      <c r="E178" s="76"/>
      <c r="F178" s="76"/>
      <c r="G178" s="76"/>
      <c r="H178" s="76"/>
      <c r="I178" s="76"/>
      <c r="J178" s="76"/>
      <c r="K178" s="76"/>
      <c r="L178" s="72">
        <v>116625</v>
      </c>
      <c r="M178" s="72"/>
      <c r="N178" s="72"/>
      <c r="O178" s="72"/>
      <c r="P178" s="72"/>
      <c r="Q178" s="72">
        <f t="shared" si="24"/>
        <v>109627.5</v>
      </c>
      <c r="R178" s="77">
        <f t="shared" si="25"/>
        <v>123622.5</v>
      </c>
      <c r="S178" s="87" t="str">
        <f t="shared" si="20"/>
        <v/>
      </c>
      <c r="T178" s="5"/>
    </row>
    <row r="179" spans="1:24" x14ac:dyDescent="0.25">
      <c r="A179" s="68" t="s">
        <v>1390</v>
      </c>
      <c r="B179" s="69" t="s">
        <v>123</v>
      </c>
      <c r="C179" s="76"/>
      <c r="D179" s="76"/>
      <c r="E179" s="76"/>
      <c r="F179" s="76"/>
      <c r="G179" s="76"/>
      <c r="H179" s="76"/>
      <c r="I179" s="76"/>
      <c r="J179" s="76"/>
      <c r="K179" s="76"/>
      <c r="L179" s="72">
        <v>127657</v>
      </c>
      <c r="M179" s="72"/>
      <c r="N179" s="72"/>
      <c r="O179" s="72"/>
      <c r="P179" s="72"/>
      <c r="Q179" s="72">
        <f t="shared" si="24"/>
        <v>119997.57999999999</v>
      </c>
      <c r="R179" s="77">
        <f t="shared" si="25"/>
        <v>135316.42000000001</v>
      </c>
      <c r="S179" s="87" t="str">
        <f t="shared" si="20"/>
        <v/>
      </c>
      <c r="T179" s="5"/>
    </row>
    <row r="180" spans="1:24" x14ac:dyDescent="0.25">
      <c r="A180" s="68" t="s">
        <v>1391</v>
      </c>
      <c r="B180" s="69" t="s">
        <v>123</v>
      </c>
      <c r="C180" s="76"/>
      <c r="D180" s="76"/>
      <c r="E180" s="76"/>
      <c r="F180" s="76"/>
      <c r="G180" s="76"/>
      <c r="H180" s="76"/>
      <c r="I180" s="76"/>
      <c r="J180" s="76"/>
      <c r="K180" s="76"/>
      <c r="L180" s="72">
        <v>133163</v>
      </c>
      <c r="M180" s="72"/>
      <c r="N180" s="72"/>
      <c r="O180" s="72"/>
      <c r="P180" s="72"/>
      <c r="Q180" s="72">
        <f t="shared" si="24"/>
        <v>125173.21999999999</v>
      </c>
      <c r="R180" s="77">
        <f t="shared" si="25"/>
        <v>141152.78</v>
      </c>
      <c r="S180" s="87" t="str">
        <f t="shared" si="20"/>
        <v/>
      </c>
      <c r="T180" s="5"/>
    </row>
    <row r="181" spans="1:24" x14ac:dyDescent="0.25">
      <c r="A181" s="68" t="s">
        <v>1471</v>
      </c>
      <c r="B181" s="69" t="s">
        <v>1472</v>
      </c>
      <c r="C181" s="76"/>
      <c r="D181" s="76"/>
      <c r="E181" s="76"/>
      <c r="F181" s="76"/>
      <c r="G181" s="76"/>
      <c r="H181" s="76"/>
      <c r="I181" s="76"/>
      <c r="J181" s="76"/>
      <c r="K181" s="76"/>
      <c r="L181" s="72">
        <v>49499</v>
      </c>
      <c r="M181" s="72"/>
      <c r="N181" s="72"/>
      <c r="O181" s="72"/>
      <c r="P181" s="72"/>
      <c r="Q181" s="72">
        <f t="shared" si="24"/>
        <v>46529.06</v>
      </c>
      <c r="R181" s="77">
        <f t="shared" si="25"/>
        <v>52468.94</v>
      </c>
      <c r="S181" s="87" t="str">
        <f t="shared" si="20"/>
        <v/>
      </c>
      <c r="T181" s="5"/>
    </row>
    <row r="182" spans="1:24" x14ac:dyDescent="0.25">
      <c r="A182" s="68" t="s">
        <v>1473</v>
      </c>
      <c r="B182" s="69" t="s">
        <v>1472</v>
      </c>
      <c r="C182" s="76"/>
      <c r="D182" s="76"/>
      <c r="E182" s="76"/>
      <c r="F182" s="76"/>
      <c r="G182" s="76"/>
      <c r="H182" s="76"/>
      <c r="I182" s="76"/>
      <c r="J182" s="76"/>
      <c r="K182" s="76"/>
      <c r="L182" s="72">
        <v>49723</v>
      </c>
      <c r="M182" s="72"/>
      <c r="N182" s="72"/>
      <c r="O182" s="72"/>
      <c r="P182" s="72"/>
      <c r="Q182" s="72">
        <f t="shared" si="24"/>
        <v>46739.619999999995</v>
      </c>
      <c r="R182" s="77">
        <f t="shared" si="25"/>
        <v>52706.380000000005</v>
      </c>
      <c r="S182" s="87" t="str">
        <f t="shared" si="20"/>
        <v/>
      </c>
      <c r="T182" s="5"/>
      <c r="U182" s="13" t="s">
        <v>838</v>
      </c>
    </row>
    <row r="183" spans="1:24" x14ac:dyDescent="0.25">
      <c r="A183" s="68" t="s">
        <v>1465</v>
      </c>
      <c r="B183" s="69" t="s">
        <v>166</v>
      </c>
      <c r="C183" s="75"/>
      <c r="D183" s="76"/>
      <c r="E183" s="75"/>
      <c r="F183" s="76"/>
      <c r="G183" s="75"/>
      <c r="H183" s="76"/>
      <c r="I183" s="75"/>
      <c r="J183" s="76"/>
      <c r="K183" s="75"/>
      <c r="L183" s="72">
        <v>55169</v>
      </c>
      <c r="M183" s="72"/>
      <c r="N183" s="72"/>
      <c r="O183" s="72"/>
      <c r="P183" s="72"/>
      <c r="Q183" s="72">
        <f t="shared" si="24"/>
        <v>51858.86</v>
      </c>
      <c r="R183" s="77">
        <f t="shared" si="25"/>
        <v>58479.14</v>
      </c>
      <c r="S183" s="87" t="str">
        <f t="shared" si="20"/>
        <v/>
      </c>
      <c r="T183" s="5"/>
    </row>
    <row r="184" spans="1:24" x14ac:dyDescent="0.25">
      <c r="A184" s="68" t="s">
        <v>1466</v>
      </c>
      <c r="B184" s="69" t="s">
        <v>166</v>
      </c>
      <c r="C184" s="75"/>
      <c r="D184" s="76"/>
      <c r="E184" s="75"/>
      <c r="F184" s="76"/>
      <c r="G184" s="75"/>
      <c r="H184" s="76"/>
      <c r="I184" s="75"/>
      <c r="J184" s="76"/>
      <c r="K184" s="75"/>
      <c r="L184" s="72">
        <v>58289</v>
      </c>
      <c r="M184" s="72"/>
      <c r="N184" s="72"/>
      <c r="O184" s="72"/>
      <c r="P184" s="72"/>
      <c r="Q184" s="72">
        <f t="shared" si="24"/>
        <v>54791.659999999996</v>
      </c>
      <c r="R184" s="77">
        <f t="shared" si="25"/>
        <v>61786.340000000004</v>
      </c>
      <c r="S184" s="87" t="str">
        <f t="shared" si="20"/>
        <v/>
      </c>
      <c r="T184" s="5"/>
    </row>
    <row r="185" spans="1:24" x14ac:dyDescent="0.25">
      <c r="A185" s="68" t="s">
        <v>1467</v>
      </c>
      <c r="B185" s="69" t="s">
        <v>166</v>
      </c>
      <c r="C185" s="75"/>
      <c r="D185" s="76"/>
      <c r="E185" s="75"/>
      <c r="F185" s="76"/>
      <c r="G185" s="75"/>
      <c r="H185" s="76"/>
      <c r="I185" s="75"/>
      <c r="J185" s="76"/>
      <c r="K185" s="75"/>
      <c r="L185" s="72">
        <v>60844</v>
      </c>
      <c r="M185" s="72"/>
      <c r="N185" s="72"/>
      <c r="O185" s="72"/>
      <c r="P185" s="72"/>
      <c r="Q185" s="72">
        <f t="shared" si="24"/>
        <v>57193.359999999993</v>
      </c>
      <c r="R185" s="77">
        <f t="shared" si="25"/>
        <v>64494.640000000007</v>
      </c>
      <c r="S185" s="87" t="str">
        <f t="shared" si="20"/>
        <v/>
      </c>
      <c r="T185" s="5"/>
    </row>
    <row r="186" spans="1:24" x14ac:dyDescent="0.25">
      <c r="A186" s="68" t="s">
        <v>1468</v>
      </c>
      <c r="B186" s="69" t="s">
        <v>166</v>
      </c>
      <c r="C186" s="75"/>
      <c r="D186" s="76"/>
      <c r="E186" s="75"/>
      <c r="F186" s="76"/>
      <c r="G186" s="75"/>
      <c r="H186" s="76"/>
      <c r="I186" s="75"/>
      <c r="J186" s="76"/>
      <c r="K186" s="75"/>
      <c r="L186" s="72">
        <v>65693</v>
      </c>
      <c r="M186" s="72"/>
      <c r="N186" s="72"/>
      <c r="O186" s="72"/>
      <c r="P186" s="72"/>
      <c r="Q186" s="72">
        <f t="shared" si="24"/>
        <v>61751.42</v>
      </c>
      <c r="R186" s="77">
        <f t="shared" si="25"/>
        <v>69634.58</v>
      </c>
      <c r="S186" s="87" t="str">
        <f t="shared" si="20"/>
        <v/>
      </c>
      <c r="T186" s="5"/>
    </row>
    <row r="187" spans="1:24" x14ac:dyDescent="0.25">
      <c r="A187" s="68" t="s">
        <v>1486</v>
      </c>
      <c r="B187" s="83" t="s">
        <v>254</v>
      </c>
      <c r="C187" s="76"/>
      <c r="D187" s="76"/>
      <c r="E187" s="76"/>
      <c r="F187" s="76"/>
      <c r="G187" s="76"/>
      <c r="H187" s="76"/>
      <c r="I187" s="76"/>
      <c r="J187" s="76"/>
      <c r="K187" s="76"/>
      <c r="L187" s="72">
        <v>61366</v>
      </c>
      <c r="M187" s="72"/>
      <c r="N187" s="72"/>
      <c r="O187" s="72"/>
      <c r="P187" s="72"/>
      <c r="Q187" s="72">
        <f t="shared" si="24"/>
        <v>57684.039999999994</v>
      </c>
      <c r="R187" s="77">
        <f t="shared" si="25"/>
        <v>65047.960000000006</v>
      </c>
      <c r="S187" s="87" t="str">
        <f t="shared" si="20"/>
        <v/>
      </c>
      <c r="T187" s="5"/>
      <c r="U187" s="13" t="s">
        <v>1571</v>
      </c>
    </row>
    <row r="188" spans="1:24" x14ac:dyDescent="0.25">
      <c r="A188" s="68" t="s">
        <v>1488</v>
      </c>
      <c r="B188" s="83" t="s">
        <v>254</v>
      </c>
      <c r="C188" s="76"/>
      <c r="D188" s="76"/>
      <c r="E188" s="76"/>
      <c r="F188" s="76"/>
      <c r="G188" s="76"/>
      <c r="H188" s="76"/>
      <c r="I188" s="76"/>
      <c r="J188" s="76"/>
      <c r="K188" s="76"/>
      <c r="L188" s="72">
        <v>64776</v>
      </c>
      <c r="M188" s="72"/>
      <c r="N188" s="72"/>
      <c r="O188" s="72"/>
      <c r="P188" s="72"/>
      <c r="Q188" s="72">
        <f t="shared" si="24"/>
        <v>60889.439999999995</v>
      </c>
      <c r="R188" s="77">
        <f t="shared" si="25"/>
        <v>68662.559999999998</v>
      </c>
      <c r="S188" s="87" t="str">
        <f t="shared" si="20"/>
        <v/>
      </c>
      <c r="T188" s="5"/>
      <c r="U188" s="13" t="s">
        <v>867</v>
      </c>
    </row>
    <row r="189" spans="1:24" x14ac:dyDescent="0.25">
      <c r="A189" s="68" t="s">
        <v>1489</v>
      </c>
      <c r="B189" s="83" t="s">
        <v>254</v>
      </c>
      <c r="C189" s="76"/>
      <c r="D189" s="76"/>
      <c r="E189" s="76"/>
      <c r="F189" s="76"/>
      <c r="G189" s="76"/>
      <c r="H189" s="76"/>
      <c r="I189" s="76"/>
      <c r="J189" s="76"/>
      <c r="K189" s="76"/>
      <c r="L189" s="72">
        <v>72845</v>
      </c>
      <c r="M189" s="72"/>
      <c r="N189" s="72"/>
      <c r="O189" s="72"/>
      <c r="P189" s="72"/>
      <c r="Q189" s="72">
        <f t="shared" si="24"/>
        <v>68474.3</v>
      </c>
      <c r="R189" s="77">
        <f t="shared" si="25"/>
        <v>77215.7</v>
      </c>
      <c r="S189" s="87" t="str">
        <f t="shared" si="20"/>
        <v/>
      </c>
      <c r="T189" s="5"/>
    </row>
    <row r="190" spans="1:24" x14ac:dyDescent="0.25">
      <c r="A190" s="68" t="s">
        <v>1490</v>
      </c>
      <c r="B190" s="83" t="s">
        <v>254</v>
      </c>
      <c r="C190" s="76"/>
      <c r="D190" s="76"/>
      <c r="E190" s="76"/>
      <c r="F190" s="76"/>
      <c r="G190" s="76"/>
      <c r="H190" s="76"/>
      <c r="I190" s="76"/>
      <c r="J190" s="76"/>
      <c r="K190" s="76"/>
      <c r="L190" s="72">
        <v>80379</v>
      </c>
      <c r="M190" s="72"/>
      <c r="N190" s="72"/>
      <c r="O190" s="72"/>
      <c r="P190" s="72"/>
      <c r="Q190" s="72">
        <f t="shared" si="24"/>
        <v>75556.259999999995</v>
      </c>
      <c r="R190" s="77">
        <f t="shared" si="25"/>
        <v>85201.74</v>
      </c>
      <c r="S190" s="87" t="str">
        <f t="shared" si="20"/>
        <v/>
      </c>
      <c r="T190" s="5"/>
    </row>
    <row r="191" spans="1:24" x14ac:dyDescent="0.25">
      <c r="A191" s="68" t="s">
        <v>1491</v>
      </c>
      <c r="B191" s="83" t="s">
        <v>254</v>
      </c>
      <c r="C191" s="76"/>
      <c r="D191" s="76"/>
      <c r="E191" s="76"/>
      <c r="F191" s="76"/>
      <c r="G191" s="76"/>
      <c r="H191" s="76"/>
      <c r="I191" s="76"/>
      <c r="J191" s="76"/>
      <c r="K191" s="76"/>
      <c r="L191" s="72">
        <v>89972</v>
      </c>
      <c r="M191" s="72"/>
      <c r="N191" s="72"/>
      <c r="O191" s="72"/>
      <c r="P191" s="72"/>
      <c r="Q191" s="72">
        <f t="shared" si="24"/>
        <v>84573.68</v>
      </c>
      <c r="R191" s="77">
        <f t="shared" si="25"/>
        <v>95370.32</v>
      </c>
      <c r="S191" s="87" t="str">
        <f t="shared" si="20"/>
        <v/>
      </c>
      <c r="T191" s="5"/>
      <c r="U191" s="13" t="s">
        <v>968</v>
      </c>
    </row>
    <row r="192" spans="1:24" x14ac:dyDescent="0.25">
      <c r="A192" s="68" t="s">
        <v>1492</v>
      </c>
      <c r="B192" s="83" t="s">
        <v>254</v>
      </c>
      <c r="C192" s="76"/>
      <c r="D192" s="76"/>
      <c r="E192" s="76"/>
      <c r="F192" s="76"/>
      <c r="G192" s="76"/>
      <c r="H192" s="76"/>
      <c r="I192" s="76"/>
      <c r="J192" s="76"/>
      <c r="K192" s="76"/>
      <c r="L192" s="72">
        <v>101342</v>
      </c>
      <c r="M192" s="72"/>
      <c r="N192" s="72"/>
      <c r="O192" s="72"/>
      <c r="P192" s="72"/>
      <c r="Q192" s="72">
        <f t="shared" si="24"/>
        <v>95261.48</v>
      </c>
      <c r="R192" s="77">
        <f t="shared" si="25"/>
        <v>107422.52</v>
      </c>
      <c r="S192" s="87" t="str">
        <f t="shared" si="20"/>
        <v/>
      </c>
      <c r="T192" s="5"/>
      <c r="U192" s="20">
        <v>27.77</v>
      </c>
      <c r="V192" s="2" t="s">
        <v>888</v>
      </c>
      <c r="W192" s="22">
        <f t="shared" ref="W192:W219" si="26">U192*37.5*52</f>
        <v>54151.5</v>
      </c>
      <c r="X192" s="2" t="s">
        <v>889</v>
      </c>
    </row>
    <row r="193" spans="19:26" x14ac:dyDescent="0.25">
      <c r="S193" s="87" t="str">
        <f>IF( COUNTIF(L$2:L$192,#REF!)&gt;1, "Duplicate", "")</f>
        <v/>
      </c>
      <c r="T193" s="5"/>
      <c r="U193" s="21">
        <v>28.68</v>
      </c>
      <c r="V193" s="2" t="s">
        <v>888</v>
      </c>
      <c r="W193" s="22">
        <f t="shared" si="26"/>
        <v>55926</v>
      </c>
      <c r="X193" s="2" t="s">
        <v>889</v>
      </c>
      <c r="Y193" s="2" t="s">
        <v>1572</v>
      </c>
    </row>
    <row r="194" spans="19:26" x14ac:dyDescent="0.25">
      <c r="S194" s="87" t="str">
        <f t="shared" ref="S194:S203" si="27">IF(COUNTIF(L$2:L$192, L101)&gt;1, "Duplicate", "")</f>
        <v/>
      </c>
      <c r="T194" s="5"/>
      <c r="U194" s="21">
        <v>29.68</v>
      </c>
      <c r="V194" s="2" t="s">
        <v>888</v>
      </c>
      <c r="W194" s="22">
        <f t="shared" si="26"/>
        <v>57876</v>
      </c>
      <c r="X194" s="2" t="s">
        <v>889</v>
      </c>
    </row>
    <row r="195" spans="19:26" x14ac:dyDescent="0.25">
      <c r="S195" s="87" t="str">
        <f t="shared" si="27"/>
        <v/>
      </c>
      <c r="T195" s="5"/>
      <c r="U195" s="21">
        <v>30.7</v>
      </c>
      <c r="V195" s="2" t="s">
        <v>888</v>
      </c>
      <c r="W195" s="22">
        <f t="shared" si="26"/>
        <v>59865</v>
      </c>
      <c r="X195" s="2" t="s">
        <v>889</v>
      </c>
    </row>
    <row r="196" spans="19:26" x14ac:dyDescent="0.25">
      <c r="S196" s="87" t="str">
        <f t="shared" si="27"/>
        <v/>
      </c>
      <c r="T196" s="5"/>
      <c r="U196" s="21">
        <v>31.73</v>
      </c>
      <c r="V196" s="2" t="s">
        <v>888</v>
      </c>
      <c r="W196" s="22">
        <f t="shared" si="26"/>
        <v>61873.5</v>
      </c>
      <c r="X196" s="2" t="s">
        <v>889</v>
      </c>
    </row>
    <row r="197" spans="19:26" x14ac:dyDescent="0.25">
      <c r="S197" s="87" t="str">
        <f t="shared" si="27"/>
        <v/>
      </c>
      <c r="T197" s="5"/>
      <c r="U197" s="21">
        <v>32.840000000000003</v>
      </c>
      <c r="V197" s="2" t="s">
        <v>888</v>
      </c>
      <c r="W197" s="22">
        <f t="shared" si="26"/>
        <v>64038.000000000015</v>
      </c>
      <c r="X197" s="2" t="s">
        <v>889</v>
      </c>
    </row>
    <row r="198" spans="19:26" x14ac:dyDescent="0.25">
      <c r="S198" s="87" t="str">
        <f t="shared" si="27"/>
        <v/>
      </c>
      <c r="T198" s="5"/>
      <c r="U198" s="21">
        <v>33.950000000000003</v>
      </c>
      <c r="V198" s="2" t="s">
        <v>888</v>
      </c>
      <c r="W198" s="22">
        <f t="shared" si="26"/>
        <v>66202.5</v>
      </c>
      <c r="X198" s="2" t="s">
        <v>889</v>
      </c>
    </row>
    <row r="199" spans="19:26" x14ac:dyDescent="0.25">
      <c r="S199" s="87" t="str">
        <f t="shared" si="27"/>
        <v/>
      </c>
      <c r="T199" s="5"/>
      <c r="U199" s="21">
        <v>35.46</v>
      </c>
      <c r="V199" s="2" t="s">
        <v>888</v>
      </c>
      <c r="W199" s="22">
        <f t="shared" si="26"/>
        <v>69147</v>
      </c>
      <c r="X199" s="2" t="s">
        <v>889</v>
      </c>
    </row>
    <row r="200" spans="19:26" x14ac:dyDescent="0.25">
      <c r="S200" s="87" t="str">
        <f t="shared" si="27"/>
        <v/>
      </c>
      <c r="T200" s="5"/>
      <c r="U200" s="21">
        <v>36.97</v>
      </c>
      <c r="V200" s="2" t="s">
        <v>888</v>
      </c>
      <c r="W200" s="22">
        <f t="shared" si="26"/>
        <v>72091.5</v>
      </c>
      <c r="X200" s="2" t="s">
        <v>889</v>
      </c>
    </row>
    <row r="201" spans="19:26" x14ac:dyDescent="0.25">
      <c r="S201" s="87" t="str">
        <f t="shared" si="27"/>
        <v/>
      </c>
      <c r="T201" s="5"/>
      <c r="U201" s="21">
        <v>38.24</v>
      </c>
      <c r="V201" s="2" t="s">
        <v>888</v>
      </c>
      <c r="W201" s="23">
        <f t="shared" si="26"/>
        <v>74568</v>
      </c>
      <c r="X201" s="2" t="s">
        <v>889</v>
      </c>
    </row>
    <row r="202" spans="19:26" x14ac:dyDescent="0.25">
      <c r="S202" s="87" t="str">
        <f t="shared" si="27"/>
        <v/>
      </c>
      <c r="T202" s="5"/>
      <c r="U202" s="21">
        <v>39.630000000000003</v>
      </c>
      <c r="V202" s="2" t="s">
        <v>888</v>
      </c>
      <c r="W202" s="23">
        <f t="shared" si="26"/>
        <v>77278.5</v>
      </c>
      <c r="X202" s="2" t="s">
        <v>889</v>
      </c>
    </row>
    <row r="203" spans="19:26" x14ac:dyDescent="0.25">
      <c r="S203" s="87" t="str">
        <f t="shared" si="27"/>
        <v/>
      </c>
      <c r="T203" s="5"/>
      <c r="U203" s="21">
        <v>41.01</v>
      </c>
      <c r="V203" s="2" t="s">
        <v>888</v>
      </c>
      <c r="W203" s="23">
        <f t="shared" si="26"/>
        <v>79969.5</v>
      </c>
      <c r="X203" s="2" t="s">
        <v>889</v>
      </c>
    </row>
    <row r="204" spans="19:26" x14ac:dyDescent="0.25">
      <c r="S204" s="87" t="str">
        <f>IF( COUNTIF(L$2:L$192,#REF!)&gt;1, "Duplicate", "")</f>
        <v/>
      </c>
      <c r="T204" s="5"/>
      <c r="U204" s="21">
        <v>42.51</v>
      </c>
      <c r="V204" s="2" t="s">
        <v>888</v>
      </c>
      <c r="W204" s="23">
        <f t="shared" si="26"/>
        <v>82894.5</v>
      </c>
      <c r="X204" s="2" t="s">
        <v>889</v>
      </c>
    </row>
    <row r="205" spans="19:26" x14ac:dyDescent="0.25">
      <c r="S205" s="87" t="str">
        <f>IF( COUNTIF(L$2:L$192,#REF!)&gt;1, "Duplicate", "")</f>
        <v/>
      </c>
      <c r="T205" s="5"/>
      <c r="U205" s="21">
        <v>43.82</v>
      </c>
      <c r="V205" s="2" t="s">
        <v>888</v>
      </c>
      <c r="W205" s="23">
        <f t="shared" si="26"/>
        <v>85449</v>
      </c>
      <c r="X205" s="2" t="s">
        <v>889</v>
      </c>
    </row>
    <row r="206" spans="19:26" x14ac:dyDescent="0.25">
      <c r="S206" s="87" t="str">
        <f>IF( COUNTIF(L$2:L$192,#REF!)&gt;1, "Duplicate", "")</f>
        <v/>
      </c>
      <c r="T206" s="5"/>
      <c r="U206" s="24">
        <v>31.61</v>
      </c>
      <c r="V206" s="2" t="s">
        <v>888</v>
      </c>
      <c r="W206" s="23">
        <f t="shared" si="26"/>
        <v>61639.5</v>
      </c>
      <c r="X206" s="2" t="s">
        <v>889</v>
      </c>
      <c r="Z206" s="13"/>
    </row>
    <row r="207" spans="19:26" x14ac:dyDescent="0.25">
      <c r="S207" s="87" t="str">
        <f>IF( COUNTIF(L$2:L$192,#REF!)&gt;1, "Duplicate", "")</f>
        <v/>
      </c>
      <c r="T207" s="5"/>
      <c r="U207" s="24">
        <v>20.2</v>
      </c>
      <c r="V207" s="2" t="s">
        <v>888</v>
      </c>
      <c r="W207" s="23">
        <f t="shared" si="26"/>
        <v>39390</v>
      </c>
      <c r="X207" s="2" t="s">
        <v>889</v>
      </c>
      <c r="Z207" s="13" t="s">
        <v>1069</v>
      </c>
    </row>
    <row r="208" spans="19:26" x14ac:dyDescent="0.25">
      <c r="S208" s="87" t="str">
        <f>IF( COUNTIF(L$2:L$192,#REF!)&gt;1, "Duplicate", "")</f>
        <v/>
      </c>
      <c r="T208" s="5"/>
      <c r="U208" s="24">
        <v>24.3</v>
      </c>
      <c r="V208" s="2" t="s">
        <v>888</v>
      </c>
      <c r="W208" s="23">
        <f t="shared" si="26"/>
        <v>47385</v>
      </c>
      <c r="X208" s="2" t="s">
        <v>889</v>
      </c>
    </row>
    <row r="209" spans="19:24" x14ac:dyDescent="0.25">
      <c r="S209" s="87" t="str">
        <f>IF( COUNTIF(L$2:L$192,#REF!)&gt;1, "Duplicate", "")</f>
        <v/>
      </c>
      <c r="T209" s="5"/>
      <c r="U209" s="24">
        <v>28.39</v>
      </c>
      <c r="V209" s="2" t="s">
        <v>888</v>
      </c>
      <c r="W209" s="23">
        <f t="shared" si="26"/>
        <v>55360.5</v>
      </c>
      <c r="X209" s="2" t="s">
        <v>889</v>
      </c>
    </row>
    <row r="210" spans="19:24" x14ac:dyDescent="0.25">
      <c r="S210" s="87" t="str">
        <f>IF( COUNTIF(L$2:L$192,#REF!)&gt;1, "Duplicate", "")</f>
        <v/>
      </c>
      <c r="T210" s="5"/>
      <c r="U210" s="24">
        <v>29.85</v>
      </c>
      <c r="V210" s="2" t="s">
        <v>888</v>
      </c>
      <c r="W210" s="23">
        <f t="shared" si="26"/>
        <v>58207.5</v>
      </c>
      <c r="X210" s="2" t="s">
        <v>889</v>
      </c>
    </row>
    <row r="211" spans="19:24" x14ac:dyDescent="0.25">
      <c r="S211" s="87" t="str">
        <f>IF( COUNTIF(L$2:L$192,#REF!)&gt;1, "Duplicate", "")</f>
        <v/>
      </c>
      <c r="T211" s="5"/>
      <c r="U211" s="24">
        <v>33.28</v>
      </c>
      <c r="V211" s="2" t="s">
        <v>888</v>
      </c>
      <c r="W211" s="23">
        <f t="shared" si="26"/>
        <v>64896</v>
      </c>
      <c r="X211" s="2" t="s">
        <v>889</v>
      </c>
    </row>
    <row r="212" spans="19:24" x14ac:dyDescent="0.25">
      <c r="S212" s="87" t="str">
        <f>IF( COUNTIF(L$2:L$192,#REF!)&gt;1, "Duplicate", "")</f>
        <v/>
      </c>
      <c r="T212" s="5"/>
      <c r="U212" s="24">
        <v>34.35</v>
      </c>
      <c r="V212" s="2" t="s">
        <v>888</v>
      </c>
      <c r="W212" s="23">
        <f t="shared" si="26"/>
        <v>66982.5</v>
      </c>
      <c r="X212" s="2" t="s">
        <v>889</v>
      </c>
    </row>
    <row r="213" spans="19:24" x14ac:dyDescent="0.25">
      <c r="S213" s="87" t="str">
        <f>IF( COUNTIF(L$2:L$192,#REF!)&gt;1, "Duplicate", "")</f>
        <v/>
      </c>
      <c r="T213" s="5"/>
      <c r="U213" s="24">
        <v>35.979999999999997</v>
      </c>
      <c r="V213" s="2" t="s">
        <v>888</v>
      </c>
      <c r="W213" s="23">
        <f t="shared" si="26"/>
        <v>70160.999999999985</v>
      </c>
      <c r="X213" s="2" t="s">
        <v>889</v>
      </c>
    </row>
    <row r="214" spans="19:24" x14ac:dyDescent="0.25">
      <c r="S214" s="87" t="str">
        <f>IF( COUNTIF(L$2:L$192,#REF!)&gt;1, "Duplicate", "")</f>
        <v/>
      </c>
      <c r="T214" s="5"/>
      <c r="U214" s="24">
        <v>37.68</v>
      </c>
      <c r="V214" s="2" t="s">
        <v>888</v>
      </c>
      <c r="W214" s="23">
        <f t="shared" si="26"/>
        <v>73476</v>
      </c>
      <c r="X214" s="2" t="s">
        <v>889</v>
      </c>
    </row>
    <row r="215" spans="19:24" x14ac:dyDescent="0.25">
      <c r="S215" s="87" t="str">
        <f>IF( COUNTIF(L$2:L$192,#REF!)&gt;1, "Duplicate", "")</f>
        <v/>
      </c>
      <c r="T215" s="5"/>
      <c r="U215" s="24">
        <v>41.2</v>
      </c>
      <c r="V215" s="2" t="s">
        <v>888</v>
      </c>
      <c r="W215" s="23">
        <f t="shared" si="26"/>
        <v>80340</v>
      </c>
      <c r="X215" s="2" t="s">
        <v>889</v>
      </c>
    </row>
    <row r="216" spans="19:24" x14ac:dyDescent="0.25">
      <c r="S216" s="87" t="str">
        <f>IF( COUNTIF(L$2:L$192,#REF!)&gt;1, "Duplicate", "")</f>
        <v/>
      </c>
      <c r="T216" s="5"/>
      <c r="U216" s="24">
        <v>43.43</v>
      </c>
      <c r="V216" s="2" t="s">
        <v>888</v>
      </c>
      <c r="W216" s="23">
        <f t="shared" si="26"/>
        <v>84688.5</v>
      </c>
      <c r="X216" s="2" t="s">
        <v>889</v>
      </c>
    </row>
    <row r="217" spans="19:24" x14ac:dyDescent="0.25">
      <c r="S217" s="87" t="str">
        <f>IF( COUNTIF(L$2:L$192,#REF!)&gt;1, "Duplicate", "")</f>
        <v/>
      </c>
      <c r="T217" s="5"/>
      <c r="U217" s="24">
        <v>45.12</v>
      </c>
      <c r="V217" s="2" t="s">
        <v>888</v>
      </c>
      <c r="W217" s="23">
        <f t="shared" si="26"/>
        <v>87984</v>
      </c>
      <c r="X217" s="2" t="s">
        <v>889</v>
      </c>
    </row>
    <row r="218" spans="19:24" x14ac:dyDescent="0.25">
      <c r="S218" s="87" t="str">
        <f>IF( COUNTIF(L$2:L$192,#REF!)&gt;1, "Duplicate", "")</f>
        <v/>
      </c>
      <c r="T218" s="5"/>
      <c r="U218" s="24">
        <v>47</v>
      </c>
      <c r="V218" s="2" t="s">
        <v>888</v>
      </c>
      <c r="W218" s="23">
        <f t="shared" si="26"/>
        <v>91650</v>
      </c>
      <c r="X218" s="2" t="s">
        <v>889</v>
      </c>
    </row>
    <row r="219" spans="19:24" x14ac:dyDescent="0.25">
      <c r="S219" s="87" t="str">
        <f>IF( COUNTIF(L$2:L$192,#REF!)&gt;1, "Duplicate", "")</f>
        <v/>
      </c>
      <c r="T219" s="5"/>
      <c r="U219" s="24">
        <v>48.84</v>
      </c>
      <c r="V219" s="2" t="s">
        <v>888</v>
      </c>
      <c r="W219" s="23">
        <f t="shared" si="26"/>
        <v>95238.000000000015</v>
      </c>
      <c r="X219" s="2" t="s">
        <v>889</v>
      </c>
    </row>
    <row r="220" spans="19:24" x14ac:dyDescent="0.25">
      <c r="S220" s="87" t="str">
        <f t="shared" ref="S220:S227" si="28">IF(COUNTIF(L$2:L$192, L111)&gt;1, "Duplicate", "")</f>
        <v/>
      </c>
      <c r="T220" s="5"/>
      <c r="U220" s="4" t="s">
        <v>1084</v>
      </c>
    </row>
    <row r="221" spans="19:24" x14ac:dyDescent="0.25">
      <c r="S221" s="87" t="str">
        <f t="shared" si="28"/>
        <v/>
      </c>
      <c r="T221" s="5"/>
    </row>
    <row r="222" spans="19:24" x14ac:dyDescent="0.25">
      <c r="S222" s="87" t="str">
        <f t="shared" si="28"/>
        <v/>
      </c>
      <c r="T222" s="5"/>
    </row>
    <row r="223" spans="19:24" x14ac:dyDescent="0.25">
      <c r="S223" s="87" t="str">
        <f t="shared" si="28"/>
        <v/>
      </c>
      <c r="T223" s="5"/>
    </row>
    <row r="224" spans="19:24" x14ac:dyDescent="0.25">
      <c r="S224" s="87" t="str">
        <f t="shared" si="28"/>
        <v/>
      </c>
      <c r="T224" s="5"/>
    </row>
    <row r="225" spans="19:28" x14ac:dyDescent="0.25">
      <c r="S225" s="87" t="str">
        <f t="shared" si="28"/>
        <v/>
      </c>
      <c r="T225" s="5"/>
    </row>
    <row r="226" spans="19:28" x14ac:dyDescent="0.25">
      <c r="S226" s="87" t="str">
        <f t="shared" si="28"/>
        <v/>
      </c>
      <c r="T226" s="5"/>
    </row>
    <row r="227" spans="19:28" x14ac:dyDescent="0.25">
      <c r="S227" s="87" t="str">
        <f t="shared" si="28"/>
        <v/>
      </c>
      <c r="T227" s="5"/>
      <c r="U227" s="13" t="s">
        <v>1093</v>
      </c>
    </row>
    <row r="228" spans="19:28" x14ac:dyDescent="0.25">
      <c r="S228" s="87" t="str">
        <f>IF( COUNTIF(L$2:L$192,#REF!)&gt;1, "Duplicate", "")</f>
        <v/>
      </c>
      <c r="T228" s="5" t="e">
        <f>#REF!*1.06</f>
        <v>#REF!</v>
      </c>
      <c r="U228" s="2">
        <v>32.14</v>
      </c>
      <c r="V228" s="2" t="s">
        <v>888</v>
      </c>
      <c r="W228" s="2">
        <f t="shared" ref="W228:W236" si="29">U228*37.5*52</f>
        <v>62673</v>
      </c>
      <c r="X228" s="2" t="s">
        <v>889</v>
      </c>
      <c r="Z228" s="18"/>
      <c r="AA228" s="19"/>
      <c r="AB228" s="19"/>
    </row>
    <row r="229" spans="19:28" x14ac:dyDescent="0.25">
      <c r="S229" s="87" t="str">
        <f>IF( COUNTIF(L$2:L$192,#REF!)&gt;1, "Duplicate", "")</f>
        <v/>
      </c>
      <c r="T229" s="5"/>
      <c r="U229" s="2">
        <v>35.24</v>
      </c>
      <c r="V229" s="2" t="s">
        <v>888</v>
      </c>
      <c r="W229" s="2">
        <f t="shared" si="29"/>
        <v>68718</v>
      </c>
      <c r="X229" s="2" t="s">
        <v>889</v>
      </c>
    </row>
    <row r="230" spans="19:28" x14ac:dyDescent="0.25">
      <c r="S230" s="87" t="str">
        <f>IF( COUNTIF(L$2:L$192,#REF!)&gt;1, "Duplicate", "")</f>
        <v/>
      </c>
      <c r="T230" s="5"/>
      <c r="U230" s="2">
        <v>38.520000000000003</v>
      </c>
      <c r="V230" s="2" t="s">
        <v>888</v>
      </c>
      <c r="W230" s="2">
        <f t="shared" si="29"/>
        <v>75114.000000000015</v>
      </c>
      <c r="X230" s="2" t="s">
        <v>889</v>
      </c>
    </row>
    <row r="231" spans="19:28" x14ac:dyDescent="0.25">
      <c r="S231" s="87" t="str">
        <f>IF( COUNTIF(L$2:L$192,#REF!)&gt;1, "Duplicate", "")</f>
        <v/>
      </c>
      <c r="T231" s="5"/>
      <c r="U231" s="2">
        <v>43.25</v>
      </c>
      <c r="V231" s="2" t="s">
        <v>888</v>
      </c>
      <c r="W231" s="2">
        <f t="shared" si="29"/>
        <v>84337.5</v>
      </c>
      <c r="X231" s="2" t="s">
        <v>889</v>
      </c>
    </row>
    <row r="232" spans="19:28" x14ac:dyDescent="0.25">
      <c r="S232" s="87" t="str">
        <f>IF( COUNTIF(L$2:L$192,#REF!)&gt;1, "Duplicate", "")</f>
        <v/>
      </c>
      <c r="T232" s="5"/>
      <c r="U232" s="2">
        <v>46.56</v>
      </c>
      <c r="V232" s="2" t="s">
        <v>888</v>
      </c>
      <c r="W232" s="2">
        <f t="shared" si="29"/>
        <v>90792</v>
      </c>
      <c r="X232" s="2" t="s">
        <v>889</v>
      </c>
    </row>
    <row r="233" spans="19:28" x14ac:dyDescent="0.25">
      <c r="S233" s="87" t="str">
        <f>IF( COUNTIF(L$2:L$192,#REF!)&gt;1, "Duplicate", "")</f>
        <v/>
      </c>
      <c r="T233" s="5"/>
      <c r="U233" s="2">
        <v>49.31</v>
      </c>
      <c r="V233" s="2" t="s">
        <v>888</v>
      </c>
      <c r="W233" s="2">
        <f t="shared" si="29"/>
        <v>96154.5</v>
      </c>
      <c r="X233" s="2" t="s">
        <v>889</v>
      </c>
    </row>
    <row r="234" spans="19:28" x14ac:dyDescent="0.25">
      <c r="S234" s="87" t="str">
        <f>IF( COUNTIF(L$2:L$192,#REF!)&gt;1, "Duplicate", "")</f>
        <v/>
      </c>
      <c r="T234" s="5"/>
      <c r="U234" s="2">
        <v>53.66</v>
      </c>
      <c r="V234" s="2" t="s">
        <v>888</v>
      </c>
      <c r="W234" s="2">
        <f t="shared" si="29"/>
        <v>104636.99999999999</v>
      </c>
      <c r="X234" s="2" t="s">
        <v>889</v>
      </c>
    </row>
    <row r="235" spans="19:28" x14ac:dyDescent="0.25">
      <c r="S235" s="87" t="str">
        <f>IF( COUNTIF(L$2:L$192,#REF!)&gt;1, "Duplicate", "")</f>
        <v/>
      </c>
      <c r="T235" s="5"/>
      <c r="U235" s="2">
        <v>57.62</v>
      </c>
      <c r="V235" s="2" t="s">
        <v>888</v>
      </c>
      <c r="W235" s="2">
        <f t="shared" si="29"/>
        <v>112359</v>
      </c>
      <c r="X235" s="2" t="s">
        <v>889</v>
      </c>
    </row>
    <row r="236" spans="19:28" x14ac:dyDescent="0.25">
      <c r="S236" s="87" t="str">
        <f>IF( COUNTIF(L$2:L$192,#REF!)&gt;1, "Duplicate", "")</f>
        <v/>
      </c>
      <c r="T236" s="5"/>
      <c r="U236" s="2">
        <v>61.69</v>
      </c>
      <c r="V236" s="2" t="s">
        <v>888</v>
      </c>
      <c r="W236" s="2">
        <f t="shared" si="29"/>
        <v>120295.5</v>
      </c>
      <c r="X236" s="2" t="s">
        <v>889</v>
      </c>
    </row>
    <row r="237" spans="19:28" x14ac:dyDescent="0.25">
      <c r="S237" s="87" t="str">
        <f>IF( COUNTIF(L$2:L$192,#REF!)&gt;1, "Duplicate", "")</f>
        <v/>
      </c>
      <c r="T237" s="5"/>
      <c r="U237" s="7" t="s">
        <v>1103</v>
      </c>
    </row>
    <row r="238" spans="19:28" x14ac:dyDescent="0.25">
      <c r="S238" s="87" t="str">
        <f>IF( COUNTIF(L$2:L$192,#REF!)&gt;1, "Duplicate", "")</f>
        <v/>
      </c>
      <c r="T238" s="5"/>
    </row>
    <row r="239" spans="19:28" x14ac:dyDescent="0.25">
      <c r="S239" s="87" t="str">
        <f>IF( COUNTIF(L$2:L$192,#REF!)&gt;1, "Duplicate", "")</f>
        <v/>
      </c>
      <c r="T239" s="5"/>
    </row>
    <row r="240" spans="19:28" x14ac:dyDescent="0.25">
      <c r="S240" s="87" t="str">
        <f>IF( COUNTIF(L$2:L$192,#REF!)&gt;1, "Duplicate", "")</f>
        <v/>
      </c>
      <c r="T240" s="5"/>
    </row>
    <row r="241" spans="19:24" x14ac:dyDescent="0.25">
      <c r="S241" s="87" t="str">
        <f>IF( COUNTIF(L$2:L$192,#REF!)&gt;1, "Duplicate", "")</f>
        <v/>
      </c>
      <c r="T241" s="5"/>
      <c r="U241" s="13" t="s">
        <v>1109</v>
      </c>
    </row>
    <row r="242" spans="19:24" x14ac:dyDescent="0.25">
      <c r="S242" s="87" t="str">
        <f>IF( COUNTIF(L$2:L$192,#REF!)&gt;1, "Duplicate", "")</f>
        <v/>
      </c>
      <c r="T242" s="5"/>
      <c r="U242" s="2">
        <v>28.13</v>
      </c>
      <c r="V242" s="2" t="s">
        <v>888</v>
      </c>
      <c r="W242" s="2">
        <f t="shared" ref="W242:W261" si="30">U242*37.5*52</f>
        <v>54853.5</v>
      </c>
      <c r="X242" s="2" t="s">
        <v>889</v>
      </c>
    </row>
    <row r="243" spans="19:24" x14ac:dyDescent="0.25">
      <c r="S243" s="87" t="str">
        <f>IF( COUNTIF(L$2:L$192,#REF!)&gt;1, "Duplicate", "")</f>
        <v/>
      </c>
      <c r="T243" s="5"/>
      <c r="U243" s="2">
        <v>30.81</v>
      </c>
      <c r="V243" s="2" t="s">
        <v>888</v>
      </c>
      <c r="W243" s="2">
        <f t="shared" si="30"/>
        <v>60079.5</v>
      </c>
      <c r="X243" s="2" t="s">
        <v>889</v>
      </c>
    </row>
    <row r="244" spans="19:24" x14ac:dyDescent="0.25">
      <c r="S244" s="87" t="str">
        <f>IF( COUNTIF(L$2:L$192,#REF!)&gt;1, "Duplicate", "")</f>
        <v/>
      </c>
      <c r="T244" s="5"/>
      <c r="U244" s="2">
        <v>32.880000000000003</v>
      </c>
      <c r="V244" s="2" t="s">
        <v>888</v>
      </c>
      <c r="W244" s="2">
        <f t="shared" si="30"/>
        <v>64116</v>
      </c>
      <c r="X244" s="2" t="s">
        <v>889</v>
      </c>
    </row>
    <row r="245" spans="19:24" x14ac:dyDescent="0.25">
      <c r="S245" s="87" t="str">
        <f>IF( COUNTIF(L$2:L$192,#REF!)&gt;1, "Duplicate", "")</f>
        <v/>
      </c>
      <c r="T245" s="5"/>
      <c r="U245" s="2">
        <v>34.35</v>
      </c>
      <c r="V245" s="2" t="s">
        <v>888</v>
      </c>
      <c r="W245" s="2">
        <f t="shared" si="30"/>
        <v>66982.5</v>
      </c>
      <c r="X245" s="2" t="s">
        <v>889</v>
      </c>
    </row>
    <row r="246" spans="19:24" x14ac:dyDescent="0.25">
      <c r="S246" s="87" t="str">
        <f>IF( COUNTIF(L$2:L$192,#REF!)&gt;1, "Duplicate", "")</f>
        <v/>
      </c>
      <c r="T246" s="5"/>
      <c r="U246" s="2">
        <v>37.590000000000003</v>
      </c>
      <c r="V246" s="2" t="s">
        <v>888</v>
      </c>
      <c r="W246" s="2">
        <f t="shared" si="30"/>
        <v>73300.500000000015</v>
      </c>
      <c r="X246" s="2" t="s">
        <v>889</v>
      </c>
    </row>
    <row r="247" spans="19:24" x14ac:dyDescent="0.25">
      <c r="S247" s="87" t="str">
        <f>IF( COUNTIF(L$2:L$192,#REF!)&gt;1, "Duplicate", "")</f>
        <v/>
      </c>
      <c r="T247" s="5"/>
      <c r="U247" s="2">
        <v>38.65</v>
      </c>
      <c r="V247" s="2" t="s">
        <v>888</v>
      </c>
      <c r="W247" s="26">
        <f t="shared" si="30"/>
        <v>75367.5</v>
      </c>
      <c r="X247" s="2" t="s">
        <v>889</v>
      </c>
    </row>
    <row r="248" spans="19:24" x14ac:dyDescent="0.25">
      <c r="S248" s="87" t="str">
        <f>IF( COUNTIF(L$2:L$192,#REF!)&gt;1, "Duplicate", "")</f>
        <v/>
      </c>
      <c r="T248" s="5"/>
      <c r="U248" s="2">
        <v>40.39</v>
      </c>
      <c r="V248" s="2" t="s">
        <v>888</v>
      </c>
      <c r="W248" s="26">
        <f t="shared" si="30"/>
        <v>78760.5</v>
      </c>
      <c r="X248" s="2" t="s">
        <v>889</v>
      </c>
    </row>
    <row r="249" spans="19:24" x14ac:dyDescent="0.25">
      <c r="S249" s="87" t="str">
        <f>IF( COUNTIF(L$2:L$192,#REF!)&gt;1, "Duplicate", "")</f>
        <v/>
      </c>
      <c r="T249" s="5"/>
      <c r="U249" s="2">
        <v>42.22</v>
      </c>
      <c r="V249" s="2" t="s">
        <v>888</v>
      </c>
      <c r="W249" s="26">
        <f t="shared" si="30"/>
        <v>82329</v>
      </c>
      <c r="X249" s="2" t="s">
        <v>889</v>
      </c>
    </row>
    <row r="250" spans="19:24" x14ac:dyDescent="0.25">
      <c r="S250" s="87" t="str">
        <f>IF( COUNTIF(L$2:L$192,#REF!)&gt;1, "Duplicate", "")</f>
        <v/>
      </c>
      <c r="T250" s="5"/>
      <c r="U250" s="2">
        <v>46.34</v>
      </c>
      <c r="V250" s="2" t="s">
        <v>888</v>
      </c>
      <c r="W250" s="26">
        <f t="shared" si="30"/>
        <v>90363.000000000015</v>
      </c>
      <c r="X250" s="2" t="s">
        <v>889</v>
      </c>
    </row>
    <row r="251" spans="19:24" x14ac:dyDescent="0.25">
      <c r="S251" s="87" t="str">
        <f>IF( COUNTIF(L$2:L$192,#REF!)&gt;1, "Duplicate", "")</f>
        <v/>
      </c>
      <c r="T251" s="5"/>
      <c r="U251" s="2">
        <v>48.71</v>
      </c>
      <c r="V251" s="2" t="s">
        <v>888</v>
      </c>
      <c r="W251" s="26">
        <f t="shared" si="30"/>
        <v>94984.5</v>
      </c>
      <c r="X251" s="2" t="s">
        <v>889</v>
      </c>
    </row>
    <row r="252" spans="19:24" x14ac:dyDescent="0.25">
      <c r="S252" s="87" t="str">
        <f>IF( COUNTIF(L$2:L$192,#REF!)&gt;1, "Duplicate", "")</f>
        <v/>
      </c>
      <c r="T252" s="5"/>
      <c r="U252" s="2">
        <v>26.74</v>
      </c>
      <c r="V252" s="2" t="s">
        <v>888</v>
      </c>
      <c r="W252" s="41">
        <f t="shared" si="30"/>
        <v>52142.999999999993</v>
      </c>
      <c r="X252" s="17" t="s">
        <v>889</v>
      </c>
    </row>
    <row r="253" spans="19:24" x14ac:dyDescent="0.25">
      <c r="S253" s="87" t="str">
        <f>IF( COUNTIF(L$2:L$192,#REF!)&gt;1, "Duplicate", "")</f>
        <v/>
      </c>
      <c r="T253" s="5"/>
      <c r="U253" s="2">
        <v>29.43</v>
      </c>
      <c r="V253" s="2" t="s">
        <v>888</v>
      </c>
      <c r="W253" s="41">
        <f t="shared" si="30"/>
        <v>57388.5</v>
      </c>
      <c r="X253" s="17" t="s">
        <v>889</v>
      </c>
    </row>
    <row r="254" spans="19:24" x14ac:dyDescent="0.25">
      <c r="S254" s="87" t="str">
        <f>IF( COUNTIF(L$2:L$192,#REF!)&gt;1, "Duplicate", "")</f>
        <v/>
      </c>
      <c r="T254" s="5"/>
      <c r="U254" s="2">
        <v>32.159999999999997</v>
      </c>
      <c r="V254" s="2" t="s">
        <v>888</v>
      </c>
      <c r="W254" s="41">
        <f t="shared" si="30"/>
        <v>62711.999999999985</v>
      </c>
      <c r="X254" s="17" t="s">
        <v>889</v>
      </c>
    </row>
    <row r="255" spans="19:24" x14ac:dyDescent="0.25">
      <c r="S255" s="87" t="str">
        <f>IF( COUNTIF(L$2:L$192,#REF!)&gt;1, "Duplicate", "")</f>
        <v/>
      </c>
      <c r="T255" s="5"/>
      <c r="U255" s="2">
        <v>34.659999999999997</v>
      </c>
      <c r="V255" s="2" t="s">
        <v>888</v>
      </c>
      <c r="W255" s="41">
        <f t="shared" si="30"/>
        <v>67586.999999999985</v>
      </c>
      <c r="X255" s="17" t="s">
        <v>889</v>
      </c>
    </row>
    <row r="256" spans="19:24" x14ac:dyDescent="0.25">
      <c r="S256" s="87" t="str">
        <f>IF( COUNTIF(L$2:L$192,#REF!)&gt;1, "Duplicate", "")</f>
        <v/>
      </c>
      <c r="T256" s="5"/>
      <c r="U256" s="2">
        <v>37.78</v>
      </c>
      <c r="V256" s="2" t="s">
        <v>888</v>
      </c>
      <c r="W256" s="41">
        <f t="shared" si="30"/>
        <v>73671</v>
      </c>
      <c r="X256" s="17" t="s">
        <v>889</v>
      </c>
    </row>
    <row r="257" spans="19:24" x14ac:dyDescent="0.25">
      <c r="S257" s="87" t="str">
        <f>IF( COUNTIF(L$2:L$192,#REF!)&gt;1, "Duplicate", "")</f>
        <v/>
      </c>
      <c r="T257" s="5"/>
      <c r="U257" s="2">
        <v>39.590000000000003</v>
      </c>
      <c r="V257" s="2" t="s">
        <v>888</v>
      </c>
      <c r="W257" s="41">
        <f t="shared" si="30"/>
        <v>77200.500000000015</v>
      </c>
      <c r="X257" s="17" t="s">
        <v>889</v>
      </c>
    </row>
    <row r="258" spans="19:24" x14ac:dyDescent="0.25">
      <c r="S258" s="87" t="str">
        <f>IF( COUNTIF(L$2:L$192,#REF!)&gt;1, "Duplicate", "")</f>
        <v/>
      </c>
      <c r="T258" s="5"/>
      <c r="U258" s="2">
        <v>40.92</v>
      </c>
      <c r="V258" s="2" t="s">
        <v>888</v>
      </c>
      <c r="W258" s="41">
        <f t="shared" si="30"/>
        <v>79794</v>
      </c>
      <c r="X258" s="17" t="s">
        <v>889</v>
      </c>
    </row>
    <row r="259" spans="19:24" x14ac:dyDescent="0.25">
      <c r="S259" s="87" t="str">
        <f>IF( COUNTIF(L$2:L$192,#REF!)&gt;1, "Duplicate", "")</f>
        <v/>
      </c>
      <c r="T259" s="5"/>
      <c r="U259" s="2">
        <v>44.35</v>
      </c>
      <c r="V259" s="2" t="s">
        <v>888</v>
      </c>
      <c r="W259" s="41">
        <f t="shared" si="30"/>
        <v>86482.5</v>
      </c>
      <c r="X259" s="17" t="s">
        <v>889</v>
      </c>
    </row>
    <row r="260" spans="19:24" x14ac:dyDescent="0.25">
      <c r="S260" s="87" t="str">
        <f>IF( COUNTIF(L$2:L$192,#REF!)&gt;1, "Duplicate", "")</f>
        <v/>
      </c>
      <c r="T260" s="5"/>
      <c r="U260" s="2">
        <v>48.47</v>
      </c>
      <c r="V260" s="2" t="s">
        <v>888</v>
      </c>
      <c r="W260" s="41">
        <f t="shared" si="30"/>
        <v>94516.5</v>
      </c>
      <c r="X260" s="17" t="s">
        <v>889</v>
      </c>
    </row>
    <row r="261" spans="19:24" x14ac:dyDescent="0.25">
      <c r="S261" s="87" t="str">
        <f>IF( COUNTIF(L$2:L$192,#REF!)&gt;1, "Duplicate", "")</f>
        <v/>
      </c>
      <c r="T261" s="5"/>
      <c r="U261" s="25">
        <v>50.9</v>
      </c>
      <c r="V261" s="2" t="s">
        <v>888</v>
      </c>
      <c r="W261" s="41">
        <f t="shared" si="30"/>
        <v>99255</v>
      </c>
      <c r="X261" s="17" t="s">
        <v>889</v>
      </c>
    </row>
    <row r="262" spans="19:24" x14ac:dyDescent="0.25">
      <c r="S262" s="87" t="str">
        <f t="shared" ref="S262:S271" si="31">IF(COUNTIF(L$2:L$192, L119)&gt;1, "Duplicate", "")</f>
        <v>Duplicate</v>
      </c>
      <c r="T262" s="5"/>
      <c r="U262" s="13" t="s">
        <v>1131</v>
      </c>
    </row>
    <row r="263" spans="19:24" x14ac:dyDescent="0.25">
      <c r="S263" s="87" t="str">
        <f t="shared" si="31"/>
        <v>Duplicate</v>
      </c>
      <c r="T263" s="5"/>
    </row>
    <row r="264" spans="19:24" x14ac:dyDescent="0.25">
      <c r="S264" s="87" t="str">
        <f t="shared" si="31"/>
        <v>Duplicate</v>
      </c>
      <c r="T264" s="5"/>
    </row>
    <row r="265" spans="19:24" x14ac:dyDescent="0.25">
      <c r="S265" s="87" t="str">
        <f t="shared" si="31"/>
        <v>Duplicate</v>
      </c>
      <c r="T265" s="5"/>
    </row>
    <row r="266" spans="19:24" x14ac:dyDescent="0.25">
      <c r="S266" s="87" t="str">
        <f t="shared" si="31"/>
        <v>Duplicate</v>
      </c>
      <c r="T266" s="5"/>
    </row>
    <row r="267" spans="19:24" x14ac:dyDescent="0.25">
      <c r="S267" s="87" t="str">
        <f t="shared" si="31"/>
        <v>Duplicate</v>
      </c>
      <c r="T267" s="5"/>
    </row>
    <row r="268" spans="19:24" x14ac:dyDescent="0.25">
      <c r="S268" s="87" t="str">
        <f t="shared" si="31"/>
        <v/>
      </c>
      <c r="T268" s="5"/>
      <c r="U268" s="13" t="s">
        <v>1139</v>
      </c>
    </row>
    <row r="269" spans="19:24" x14ac:dyDescent="0.25">
      <c r="S269" s="87" t="str">
        <f t="shared" si="31"/>
        <v/>
      </c>
      <c r="T269" s="5"/>
    </row>
    <row r="270" spans="19:24" x14ac:dyDescent="0.25">
      <c r="S270" s="87" t="str">
        <f t="shared" si="31"/>
        <v/>
      </c>
      <c r="T270" s="5"/>
    </row>
    <row r="271" spans="19:24" x14ac:dyDescent="0.25">
      <c r="S271" s="87" t="str">
        <f t="shared" si="31"/>
        <v/>
      </c>
      <c r="T271" s="5"/>
    </row>
    <row r="272" spans="19:24" x14ac:dyDescent="0.25">
      <c r="S272" s="87" t="str">
        <f>IF( COUNTIF(L$2:L$192,#REF!)&gt;1, "Duplicate", "")</f>
        <v/>
      </c>
      <c r="T272" s="5"/>
    </row>
    <row r="273" spans="19:21" x14ac:dyDescent="0.25">
      <c r="S273" s="87" t="str">
        <f>IF(COUNTIF(L$2:L$192, L129)&gt;1, "Duplicate", "")</f>
        <v/>
      </c>
      <c r="T273" s="5"/>
      <c r="U273" s="13" t="s">
        <v>1156</v>
      </c>
    </row>
    <row r="274" spans="19:21" x14ac:dyDescent="0.25">
      <c r="S274" s="87" t="str">
        <f>IF(COUNTIF(L$2:L$192, L130)&gt;1, "Duplicate", "")</f>
        <v/>
      </c>
      <c r="T274" s="5"/>
    </row>
    <row r="275" spans="19:21" x14ac:dyDescent="0.25">
      <c r="S275" s="87" t="str">
        <f>IF(COUNTIF(L$2:L$192, L131)&gt;1, "Duplicate", "")</f>
        <v/>
      </c>
      <c r="T275" s="5"/>
    </row>
    <row r="276" spans="19:21" x14ac:dyDescent="0.25">
      <c r="S276" s="87" t="str">
        <f>IF(COUNTIF(L$2:L$192, L132)&gt;1, "Duplicate", "")</f>
        <v/>
      </c>
      <c r="T276" s="5"/>
    </row>
    <row r="277" spans="19:21" x14ac:dyDescent="0.25">
      <c r="S277" s="87" t="str">
        <f>IF(COUNTIF(L$2:L$192, L133)&gt;1, "Duplicate", "")</f>
        <v/>
      </c>
      <c r="T277" s="5"/>
    </row>
    <row r="278" spans="19:21" x14ac:dyDescent="0.25">
      <c r="S278" s="87" t="str">
        <f>IF( COUNTIF(L$2:L$192,#REF!)&gt;1, "Duplicate", "")</f>
        <v/>
      </c>
      <c r="T278" s="5"/>
    </row>
    <row r="279" spans="19:21" x14ac:dyDescent="0.25">
      <c r="S279" s="87" t="str">
        <f>IF( COUNTIF(L$2:L$192,#REF!)&gt;1, "Duplicate", "")</f>
        <v/>
      </c>
      <c r="T279" s="5"/>
      <c r="U279" s="13" t="s">
        <v>1163</v>
      </c>
    </row>
    <row r="280" spans="19:21" x14ac:dyDescent="0.25">
      <c r="S280" s="87" t="str">
        <f>IF( COUNTIF(L$2:L$192,#REF!)&gt;1, "Duplicate", "")</f>
        <v/>
      </c>
      <c r="T280" s="5"/>
    </row>
    <row r="281" spans="19:21" x14ac:dyDescent="0.25">
      <c r="S281" s="87" t="str">
        <f>IF( COUNTIF(L$2:L$192,#REF!)&gt;1, "Duplicate", "")</f>
        <v/>
      </c>
      <c r="T281" s="5"/>
    </row>
    <row r="282" spans="19:21" x14ac:dyDescent="0.25">
      <c r="S282" s="87" t="str">
        <f>IF( COUNTIF(L$2:L$192,#REF!)&gt;1, "Duplicate", "")</f>
        <v/>
      </c>
      <c r="T282" s="5"/>
      <c r="U282" s="4"/>
    </row>
    <row r="283" spans="19:21" x14ac:dyDescent="0.25">
      <c r="S283" s="87" t="str">
        <f>IF( COUNTIF(L$2:L$192,#REF!)&gt;1, "Duplicate", "")</f>
        <v/>
      </c>
      <c r="T283" s="5"/>
      <c r="U283" s="2" t="s">
        <v>1573</v>
      </c>
    </row>
    <row r="284" spans="19:21" x14ac:dyDescent="0.25">
      <c r="S284" s="87" t="str">
        <f>IF( COUNTIF(L$2:L$192,#REF!)&gt;1, "Duplicate", "")</f>
        <v/>
      </c>
      <c r="T284" s="5"/>
      <c r="U284" s="4" t="s">
        <v>1170</v>
      </c>
    </row>
    <row r="285" spans="19:21" x14ac:dyDescent="0.25">
      <c r="S285" s="87" t="str">
        <f>IF( COUNTIF(L$2:L$192,#REF!)&gt;1, "Duplicate", "")</f>
        <v/>
      </c>
      <c r="T285" s="5"/>
    </row>
    <row r="286" spans="19:21" x14ac:dyDescent="0.25">
      <c r="S286" s="87" t="str">
        <f>IF( COUNTIF(L$2:L$192,#REF!)&gt;1, "Duplicate", "")</f>
        <v/>
      </c>
      <c r="T286" s="5"/>
    </row>
    <row r="287" spans="19:21" x14ac:dyDescent="0.25">
      <c r="S287" s="87" t="str">
        <f>IF( COUNTIF(L$2:L$192,#REF!)&gt;1, "Duplicate", "")</f>
        <v/>
      </c>
      <c r="T287" s="5"/>
    </row>
    <row r="288" spans="19:21" x14ac:dyDescent="0.25">
      <c r="S288" s="87" t="str">
        <f>IF( COUNTIF(L$2:L$192,#REF!)&gt;1, "Duplicate", "")</f>
        <v/>
      </c>
      <c r="T288" s="5"/>
    </row>
    <row r="289" spans="19:21" x14ac:dyDescent="0.25">
      <c r="S289" s="87" t="str">
        <f>IF( COUNTIF(L$2:L$192,#REF!)&gt;1, "Duplicate", "")</f>
        <v/>
      </c>
      <c r="T289" s="5"/>
    </row>
    <row r="290" spans="19:21" x14ac:dyDescent="0.25">
      <c r="S290" s="87" t="str">
        <f>IF( COUNTIF(L$2:L$192,#REF!)&gt;1, "Duplicate", "")</f>
        <v/>
      </c>
      <c r="T290" s="5"/>
    </row>
    <row r="291" spans="19:21" x14ac:dyDescent="0.25">
      <c r="S291" s="87" t="str">
        <f>IF( COUNTIF(L$2:L$192,#REF!)&gt;1, "Duplicate", "")</f>
        <v/>
      </c>
      <c r="T291" s="5"/>
      <c r="U291" s="13" t="s">
        <v>1178</v>
      </c>
    </row>
    <row r="292" spans="19:21" x14ac:dyDescent="0.25">
      <c r="S292" s="87" t="str">
        <f>IF( COUNTIF(L$2:L$192,#REF!)&gt;1, "Duplicate", "")</f>
        <v/>
      </c>
      <c r="T292" s="5"/>
    </row>
    <row r="293" spans="19:21" x14ac:dyDescent="0.25">
      <c r="S293" s="87" t="str">
        <f>IF( COUNTIF(L$2:L$192,#REF!)&gt;1, "Duplicate", "")</f>
        <v/>
      </c>
      <c r="T293" s="5"/>
    </row>
    <row r="294" spans="19:21" x14ac:dyDescent="0.25">
      <c r="S294" s="87" t="str">
        <f>IF( COUNTIF(L$2:L$192,#REF!)&gt;1, "Duplicate", "")</f>
        <v/>
      </c>
      <c r="T294" s="5"/>
    </row>
    <row r="295" spans="19:21" x14ac:dyDescent="0.25">
      <c r="S295" s="87" t="str">
        <f>IF( COUNTIF(L$2:L$192,#REF!)&gt;1, "Duplicate", "")</f>
        <v/>
      </c>
      <c r="T295" s="5"/>
    </row>
    <row r="296" spans="19:21" x14ac:dyDescent="0.25">
      <c r="S296" s="87" t="str">
        <f>IF( COUNTIF(L$2:L$192,#REF!)&gt;1, "Duplicate", "")</f>
        <v/>
      </c>
      <c r="T296" s="5"/>
    </row>
    <row r="297" spans="19:21" x14ac:dyDescent="0.25">
      <c r="S297" s="87" t="str">
        <f>IF( COUNTIF(L$2:L$192,#REF!)&gt;1, "Duplicate", "")</f>
        <v/>
      </c>
      <c r="T297" s="5"/>
      <c r="U297" s="13" t="s">
        <v>1187</v>
      </c>
    </row>
    <row r="298" spans="19:21" x14ac:dyDescent="0.25">
      <c r="S298" s="87" t="str">
        <f>IF( COUNTIF(L$2:L$192,#REF!)&gt;1, "Duplicate", "")</f>
        <v/>
      </c>
      <c r="T298" s="5"/>
    </row>
    <row r="299" spans="19:21" x14ac:dyDescent="0.25">
      <c r="S299" s="87" t="str">
        <f>IF( COUNTIF(L$2:L$192,#REF!)&gt;1, "Duplicate", "")</f>
        <v/>
      </c>
      <c r="T299" s="5"/>
    </row>
    <row r="300" spans="19:21" x14ac:dyDescent="0.25">
      <c r="S300" s="87" t="str">
        <f>IF( COUNTIF(L$2:L$192,#REF!)&gt;1, "Duplicate", "")</f>
        <v/>
      </c>
      <c r="T300" s="5"/>
    </row>
    <row r="301" spans="19:21" x14ac:dyDescent="0.25">
      <c r="S301" s="87" t="str">
        <f>IF( COUNTIF(L$2:L$192,#REF!)&gt;1, "Duplicate", "")</f>
        <v/>
      </c>
      <c r="T301" s="5"/>
    </row>
    <row r="302" spans="19:21" x14ac:dyDescent="0.25">
      <c r="S302" s="87" t="str">
        <f>IF( COUNTIF(L$2:L$192,#REF!)&gt;1, "Duplicate", "")</f>
        <v/>
      </c>
      <c r="T302" s="5"/>
    </row>
    <row r="303" spans="19:21" x14ac:dyDescent="0.25">
      <c r="S303" s="87" t="str">
        <f>IF( COUNTIF(L$2:L$192,#REF!)&gt;1, "Duplicate", "")</f>
        <v/>
      </c>
      <c r="T303" s="5"/>
    </row>
    <row r="304" spans="19:21" x14ac:dyDescent="0.25">
      <c r="S304" s="87" t="str">
        <f t="shared" ref="S304:S313" si="32">IF(COUNTIF(L$2:L$192, L134)&gt;1, "Duplicate", "")</f>
        <v/>
      </c>
      <c r="T304" s="5"/>
      <c r="U304" s="13" t="s">
        <v>1253</v>
      </c>
    </row>
    <row r="305" spans="19:21" x14ac:dyDescent="0.25">
      <c r="S305" s="87" t="str">
        <f t="shared" si="32"/>
        <v>Duplicate</v>
      </c>
      <c r="T305" s="5"/>
    </row>
    <row r="306" spans="19:21" x14ac:dyDescent="0.25">
      <c r="S306" s="87" t="str">
        <f t="shared" si="32"/>
        <v/>
      </c>
      <c r="T306" s="5"/>
      <c r="U306" s="4"/>
    </row>
    <row r="307" spans="19:21" x14ac:dyDescent="0.25">
      <c r="S307" s="87" t="str">
        <f t="shared" si="32"/>
        <v/>
      </c>
      <c r="T307" s="5"/>
    </row>
    <row r="308" spans="19:21" x14ac:dyDescent="0.25">
      <c r="S308" s="87" t="str">
        <f t="shared" si="32"/>
        <v/>
      </c>
      <c r="T308" s="5"/>
    </row>
    <row r="309" spans="19:21" x14ac:dyDescent="0.25">
      <c r="S309" s="87" t="str">
        <f t="shared" si="32"/>
        <v/>
      </c>
      <c r="T309" s="5"/>
      <c r="U309" s="13" t="s">
        <v>1574</v>
      </c>
    </row>
    <row r="310" spans="19:21" x14ac:dyDescent="0.25">
      <c r="S310" s="87" t="str">
        <f t="shared" si="32"/>
        <v/>
      </c>
      <c r="T310" s="5"/>
    </row>
    <row r="311" spans="19:21" x14ac:dyDescent="0.25">
      <c r="S311" s="87" t="str">
        <f t="shared" si="32"/>
        <v/>
      </c>
      <c r="T311" s="5"/>
    </row>
    <row r="312" spans="19:21" x14ac:dyDescent="0.25">
      <c r="S312" s="87" t="str">
        <f t="shared" si="32"/>
        <v/>
      </c>
      <c r="T312" s="5"/>
    </row>
    <row r="313" spans="19:21" x14ac:dyDescent="0.25">
      <c r="S313" s="87" t="str">
        <f t="shared" si="32"/>
        <v/>
      </c>
      <c r="T313" s="5"/>
    </row>
    <row r="314" spans="19:21" x14ac:dyDescent="0.25">
      <c r="S314" s="87" t="str">
        <f>IF( COUNTIF(L$2:L$192,#REF!)&gt;1, "Duplicate", "")</f>
        <v/>
      </c>
      <c r="T314" s="5"/>
    </row>
    <row r="315" spans="19:21" x14ac:dyDescent="0.25">
      <c r="S315" s="87" t="str">
        <f t="shared" ref="S315:S320" si="33">IF(COUNTIF(L$2:L$192, L144)&gt;1, "Duplicate", "")</f>
        <v/>
      </c>
      <c r="T315" s="5"/>
      <c r="U315" s="13" t="s">
        <v>1266</v>
      </c>
    </row>
    <row r="316" spans="19:21" x14ac:dyDescent="0.25">
      <c r="S316" s="87" t="str">
        <f t="shared" si="33"/>
        <v/>
      </c>
      <c r="T316" s="5"/>
    </row>
    <row r="317" spans="19:21" x14ac:dyDescent="0.25">
      <c r="S317" s="87" t="str">
        <f t="shared" si="33"/>
        <v/>
      </c>
      <c r="T317" s="5"/>
    </row>
    <row r="318" spans="19:21" x14ac:dyDescent="0.25">
      <c r="S318" s="87" t="str">
        <f t="shared" si="33"/>
        <v/>
      </c>
      <c r="T318" s="5"/>
    </row>
    <row r="319" spans="19:21" x14ac:dyDescent="0.25">
      <c r="S319" s="87" t="str">
        <f t="shared" si="33"/>
        <v/>
      </c>
      <c r="T319" s="5"/>
      <c r="U319" s="4" t="s">
        <v>1253</v>
      </c>
    </row>
    <row r="320" spans="19:21" x14ac:dyDescent="0.25">
      <c r="S320" s="87" t="str">
        <f t="shared" si="33"/>
        <v/>
      </c>
      <c r="T320" s="5"/>
    </row>
    <row r="321" spans="1:23" x14ac:dyDescent="0.25">
      <c r="S321" s="87" t="str">
        <f>IF( COUNTIF(L$2:L$192,#REF!)&gt;1, "Duplicate", "")</f>
        <v/>
      </c>
      <c r="T321" s="5"/>
      <c r="U321" s="13" t="s">
        <v>1273</v>
      </c>
    </row>
    <row r="322" spans="1:23" x14ac:dyDescent="0.25">
      <c r="S322" s="87" t="str">
        <f>IF( COUNTIF(L$2:L$192,#REF!)&gt;1, "Duplicate", "")</f>
        <v/>
      </c>
      <c r="T322" s="5"/>
    </row>
    <row r="323" spans="1:23" x14ac:dyDescent="0.25">
      <c r="S323" s="87" t="str">
        <f>IF( COUNTIF(L$2:L$192,#REF!)&gt;1, "Duplicate", "")</f>
        <v/>
      </c>
      <c r="T323" s="5"/>
    </row>
    <row r="324" spans="1:23" x14ac:dyDescent="0.25">
      <c r="S324" s="87" t="str">
        <f t="shared" ref="S324:S329" si="34">IF(COUNTIF(L$2:L$192, L150)&gt;1, "Duplicate", "")</f>
        <v/>
      </c>
      <c r="T324" s="5"/>
      <c r="U324" s="13" t="s">
        <v>1277</v>
      </c>
      <c r="W324" s="13"/>
    </row>
    <row r="325" spans="1:23" x14ac:dyDescent="0.25">
      <c r="S325" s="87" t="str">
        <f t="shared" si="34"/>
        <v/>
      </c>
      <c r="T325" s="5"/>
    </row>
    <row r="326" spans="1:23" x14ac:dyDescent="0.25">
      <c r="S326" s="87" t="str">
        <f t="shared" si="34"/>
        <v/>
      </c>
      <c r="T326" s="5"/>
    </row>
    <row r="327" spans="1:23" s="6" customFormat="1" x14ac:dyDescent="0.25">
      <c r="A327" s="16"/>
      <c r="B327" s="3"/>
      <c r="C327" s="2"/>
      <c r="D327" s="2"/>
      <c r="E327" s="2"/>
      <c r="F327" s="2"/>
      <c r="G327" s="2"/>
      <c r="H327" s="2"/>
      <c r="I327" s="2"/>
      <c r="J327" s="2"/>
      <c r="K327" s="2"/>
      <c r="L327" s="5"/>
      <c r="M327" s="5"/>
      <c r="N327" s="2"/>
      <c r="O327" s="2"/>
      <c r="P327" s="2"/>
      <c r="Q327" s="2"/>
      <c r="R327" s="2"/>
      <c r="S327" s="87" t="str">
        <f t="shared" si="34"/>
        <v/>
      </c>
      <c r="U327" s="8"/>
    </row>
    <row r="328" spans="1:23" s="6" customFormat="1" x14ac:dyDescent="0.25">
      <c r="A328" s="16"/>
      <c r="B328" s="3"/>
      <c r="C328" s="2"/>
      <c r="D328" s="2"/>
      <c r="E328" s="2"/>
      <c r="F328" s="2"/>
      <c r="G328" s="2"/>
      <c r="H328" s="2"/>
      <c r="I328" s="2"/>
      <c r="J328" s="2"/>
      <c r="K328" s="2"/>
      <c r="L328" s="5"/>
      <c r="M328" s="5"/>
      <c r="N328" s="2"/>
      <c r="O328" s="2"/>
      <c r="P328" s="2"/>
      <c r="Q328" s="2"/>
      <c r="R328" s="2"/>
      <c r="S328" s="87" t="str">
        <f t="shared" si="34"/>
        <v/>
      </c>
      <c r="T328" s="9"/>
    </row>
    <row r="329" spans="1:23" s="6" customFormat="1" x14ac:dyDescent="0.25">
      <c r="A329" s="16"/>
      <c r="B329" s="3"/>
      <c r="C329" s="2"/>
      <c r="D329" s="2"/>
      <c r="E329" s="2"/>
      <c r="F329" s="2"/>
      <c r="G329" s="2"/>
      <c r="H329" s="2"/>
      <c r="I329" s="2"/>
      <c r="J329" s="2"/>
      <c r="K329" s="2"/>
      <c r="L329" s="5"/>
      <c r="M329" s="5"/>
      <c r="N329" s="2"/>
      <c r="O329" s="2"/>
      <c r="P329" s="2"/>
      <c r="Q329" s="2"/>
      <c r="R329" s="2"/>
      <c r="S329" s="87" t="str">
        <f t="shared" si="34"/>
        <v/>
      </c>
      <c r="T329" s="9"/>
    </row>
    <row r="330" spans="1:23" s="6" customFormat="1" x14ac:dyDescent="0.25">
      <c r="A330" s="16"/>
      <c r="B330" s="3"/>
      <c r="C330" s="2"/>
      <c r="D330" s="2"/>
      <c r="E330" s="2"/>
      <c r="F330" s="2"/>
      <c r="G330" s="2"/>
      <c r="H330" s="2"/>
      <c r="I330" s="2"/>
      <c r="J330" s="2"/>
      <c r="K330" s="2"/>
      <c r="L330" s="5"/>
      <c r="M330" s="5"/>
      <c r="N330" s="2"/>
      <c r="O330" s="2"/>
      <c r="P330" s="2"/>
      <c r="Q330" s="2"/>
      <c r="R330" s="2"/>
      <c r="S330" s="87" t="str">
        <f>IF( COUNTIF(L$2:L$192,#REF!)&gt;1, "Duplicate", "")</f>
        <v/>
      </c>
      <c r="T330" s="9"/>
    </row>
    <row r="331" spans="1:23" s="6" customFormat="1" x14ac:dyDescent="0.25">
      <c r="A331" s="16"/>
      <c r="B331" s="3"/>
      <c r="C331" s="2"/>
      <c r="D331" s="2"/>
      <c r="E331" s="2"/>
      <c r="F331" s="2"/>
      <c r="G331" s="2"/>
      <c r="H331" s="2"/>
      <c r="I331" s="2"/>
      <c r="J331" s="2"/>
      <c r="K331" s="2"/>
      <c r="L331" s="5"/>
      <c r="M331" s="5"/>
      <c r="N331" s="2"/>
      <c r="O331" s="2"/>
      <c r="P331" s="2"/>
      <c r="Q331" s="2"/>
      <c r="R331" s="2"/>
      <c r="S331" s="87" t="str">
        <f t="shared" ref="S331:S336" si="35">IF(COUNTIF(L$2:L$192, L156)&gt;1, "Duplicate", "")</f>
        <v>Duplicate</v>
      </c>
      <c r="T331" s="9"/>
      <c r="U331" s="13" t="s">
        <v>1285</v>
      </c>
    </row>
    <row r="332" spans="1:23" s="6" customFormat="1" x14ac:dyDescent="0.25">
      <c r="A332" s="16"/>
      <c r="B332" s="3"/>
      <c r="C332" s="2"/>
      <c r="D332" s="2"/>
      <c r="E332" s="2"/>
      <c r="F332" s="2"/>
      <c r="G332" s="2"/>
      <c r="H332" s="2"/>
      <c r="I332" s="2"/>
      <c r="J332" s="2"/>
      <c r="K332" s="2"/>
      <c r="L332" s="5"/>
      <c r="M332" s="5"/>
      <c r="N332" s="2"/>
      <c r="O332" s="2"/>
      <c r="P332" s="2"/>
      <c r="Q332" s="2"/>
      <c r="R332" s="2"/>
      <c r="S332" s="87" t="str">
        <f t="shared" si="35"/>
        <v>Duplicate</v>
      </c>
      <c r="T332" s="9"/>
    </row>
    <row r="333" spans="1:23" s="6" customFormat="1" x14ac:dyDescent="0.25">
      <c r="A333" s="16"/>
      <c r="B333" s="3"/>
      <c r="C333" s="2"/>
      <c r="D333" s="2"/>
      <c r="E333" s="2"/>
      <c r="F333" s="2"/>
      <c r="G333" s="2"/>
      <c r="H333" s="2"/>
      <c r="I333" s="2"/>
      <c r="J333" s="2"/>
      <c r="K333" s="2"/>
      <c r="L333" s="5"/>
      <c r="M333" s="5"/>
      <c r="N333" s="2"/>
      <c r="O333" s="2"/>
      <c r="P333" s="2"/>
      <c r="Q333" s="2"/>
      <c r="R333" s="2"/>
      <c r="S333" s="87" t="str">
        <f t="shared" si="35"/>
        <v>Duplicate</v>
      </c>
      <c r="T333" s="9"/>
    </row>
    <row r="334" spans="1:23" x14ac:dyDescent="0.25">
      <c r="S334" s="87" t="str">
        <f t="shared" si="35"/>
        <v>Duplicate</v>
      </c>
      <c r="T334" s="5"/>
      <c r="U334" s="4"/>
    </row>
    <row r="335" spans="1:23" x14ac:dyDescent="0.25">
      <c r="S335" s="87" t="str">
        <f t="shared" si="35"/>
        <v>Duplicate</v>
      </c>
      <c r="T335" s="5"/>
    </row>
    <row r="336" spans="1:23" x14ac:dyDescent="0.25">
      <c r="S336" s="87" t="str">
        <f t="shared" si="35"/>
        <v>Duplicate</v>
      </c>
      <c r="T336" s="5"/>
    </row>
    <row r="337" spans="19:26" x14ac:dyDescent="0.25">
      <c r="S337" s="87" t="str">
        <f>IF( COUNTIF(L$2:L$192,#REF!)&gt;1, "Duplicate", "")</f>
        <v/>
      </c>
      <c r="T337" s="5"/>
    </row>
    <row r="338" spans="19:26" x14ac:dyDescent="0.25">
      <c r="S338" s="87" t="str">
        <f>IF( COUNTIF(L$2:L$192,#REF!)&gt;1, "Duplicate", "")</f>
        <v/>
      </c>
      <c r="T338" s="5"/>
    </row>
    <row r="339" spans="19:26" x14ac:dyDescent="0.25">
      <c r="S339" s="87" t="str">
        <f>IF( COUNTIF(L$2:L$192,#REF!)&gt;1, "Duplicate", "")</f>
        <v/>
      </c>
      <c r="T339" s="5"/>
    </row>
    <row r="340" spans="19:26" x14ac:dyDescent="0.25">
      <c r="S340" s="87" t="str">
        <f>IF( COUNTIF(L$2:L$192,#REF!)&gt;1, "Duplicate", "")</f>
        <v/>
      </c>
      <c r="T340" s="5"/>
      <c r="U340" s="158"/>
      <c r="V340" s="158"/>
      <c r="W340" s="158"/>
      <c r="X340" s="158"/>
      <c r="Y340" s="158"/>
      <c r="Z340" s="158"/>
    </row>
    <row r="341" spans="19:26" x14ac:dyDescent="0.25">
      <c r="S341" s="87" t="str">
        <f>IF( COUNTIF(L$2:L$192,#REF!)&gt;1, "Duplicate", "")</f>
        <v/>
      </c>
      <c r="T341" s="5"/>
    </row>
    <row r="342" spans="19:26" x14ac:dyDescent="0.25">
      <c r="S342" s="87" t="str">
        <f>IF( COUNTIF(L$2:L$192,#REF!)&gt;1, "Duplicate", "")</f>
        <v/>
      </c>
      <c r="T342" s="5"/>
      <c r="U342" s="13" t="s">
        <v>1316</v>
      </c>
    </row>
    <row r="343" spans="19:26" x14ac:dyDescent="0.25">
      <c r="S343" s="87" t="str">
        <f>IF( COUNTIF(L$2:L$192,#REF!)&gt;1, "Duplicate", "")</f>
        <v/>
      </c>
      <c r="T343" s="5"/>
    </row>
    <row r="344" spans="19:26" x14ac:dyDescent="0.25">
      <c r="S344" s="87" t="str">
        <f>IF( COUNTIF(L$2:L$192,#REF!)&gt;1, "Duplicate", "")</f>
        <v/>
      </c>
      <c r="T344" s="5"/>
    </row>
    <row r="345" spans="19:26" x14ac:dyDescent="0.25">
      <c r="S345" s="87" t="str">
        <f>IF( COUNTIF(L$2:L$192,#REF!)&gt;1, "Duplicate", "")</f>
        <v/>
      </c>
      <c r="T345" s="5"/>
    </row>
    <row r="346" spans="19:26" x14ac:dyDescent="0.25">
      <c r="S346" s="87" t="str">
        <f>IF( COUNTIF(L$2:L$192,#REF!)&gt;1, "Duplicate", "")</f>
        <v/>
      </c>
      <c r="T346" s="5"/>
      <c r="U346" s="13" t="s">
        <v>1323</v>
      </c>
    </row>
    <row r="347" spans="19:26" x14ac:dyDescent="0.25">
      <c r="S347" s="87" t="str">
        <f>IF( COUNTIF(L$2:L$192,#REF!)&gt;1, "Duplicate", "")</f>
        <v/>
      </c>
      <c r="T347" s="5"/>
    </row>
    <row r="348" spans="19:26" x14ac:dyDescent="0.25">
      <c r="S348" s="87" t="str">
        <f>IF( COUNTIF(L$2:L$192,#REF!)&gt;1, "Duplicate", "")</f>
        <v/>
      </c>
      <c r="T348" s="5"/>
    </row>
    <row r="349" spans="19:26" x14ac:dyDescent="0.25">
      <c r="S349" s="87" t="str">
        <f>IF( COUNTIF(L$2:L$192,#REF!)&gt;1, "Duplicate", "")</f>
        <v/>
      </c>
      <c r="T349" s="5"/>
    </row>
    <row r="350" spans="19:26" x14ac:dyDescent="0.25">
      <c r="S350" s="87" t="str">
        <f>IF( COUNTIF(L$2:L$192,#REF!)&gt;1, "Duplicate", "")</f>
        <v/>
      </c>
      <c r="T350" s="5"/>
    </row>
    <row r="351" spans="19:26" x14ac:dyDescent="0.25">
      <c r="S351" s="87" t="str">
        <f>IF( COUNTIF(L$2:L$192,#REF!)&gt;1, "Duplicate", "")</f>
        <v/>
      </c>
      <c r="T351" s="5"/>
    </row>
    <row r="352" spans="19:26" x14ac:dyDescent="0.25">
      <c r="S352" s="87" t="str">
        <f t="shared" ref="S352:S358" si="36">IF(COUNTIF(L$2:L$192, L162)&gt;1, "Duplicate", "")</f>
        <v/>
      </c>
      <c r="T352" s="5"/>
      <c r="U352" s="13" t="s">
        <v>1331</v>
      </c>
    </row>
    <row r="353" spans="19:21" x14ac:dyDescent="0.25">
      <c r="S353" s="87" t="str">
        <f t="shared" si="36"/>
        <v/>
      </c>
      <c r="T353" s="5"/>
    </row>
    <row r="354" spans="19:21" x14ac:dyDescent="0.25">
      <c r="S354" s="87" t="str">
        <f t="shared" si="36"/>
        <v/>
      </c>
      <c r="T354" s="5"/>
    </row>
    <row r="355" spans="19:21" x14ac:dyDescent="0.25">
      <c r="S355" s="87" t="str">
        <f t="shared" si="36"/>
        <v/>
      </c>
      <c r="T355" s="5"/>
    </row>
    <row r="356" spans="19:21" x14ac:dyDescent="0.25">
      <c r="S356" s="87" t="str">
        <f t="shared" si="36"/>
        <v/>
      </c>
      <c r="T356" s="5"/>
    </row>
    <row r="357" spans="19:21" x14ac:dyDescent="0.25">
      <c r="S357" s="87" t="str">
        <f t="shared" si="36"/>
        <v/>
      </c>
      <c r="T357" s="5"/>
    </row>
    <row r="358" spans="19:21" x14ac:dyDescent="0.25">
      <c r="S358" s="87" t="str">
        <f t="shared" si="36"/>
        <v/>
      </c>
      <c r="T358" s="5"/>
    </row>
    <row r="359" spans="19:21" x14ac:dyDescent="0.25">
      <c r="S359" s="87" t="str">
        <f>IF( COUNTIF(L$2:L$192,#REF!)&gt;1, "Duplicate", "")</f>
        <v/>
      </c>
      <c r="T359" s="5"/>
      <c r="U359" s="13" t="s">
        <v>1575</v>
      </c>
    </row>
    <row r="360" spans="19:21" x14ac:dyDescent="0.25">
      <c r="S360" s="87" t="str">
        <f>IF( COUNTIF(L$2:L$192,#REF!)&gt;1, "Duplicate", "")</f>
        <v/>
      </c>
      <c r="T360" s="5"/>
    </row>
    <row r="361" spans="19:21" x14ac:dyDescent="0.25">
      <c r="S361" s="87" t="str">
        <f>IF( COUNTIF(L$2:L$192,#REF!)&gt;1, "Duplicate", "")</f>
        <v/>
      </c>
      <c r="T361" s="5"/>
    </row>
    <row r="362" spans="19:21" x14ac:dyDescent="0.25">
      <c r="S362" s="87" t="str">
        <f>IF( COUNTIF(L$2:L$192,#REF!)&gt;1, "Duplicate", "")</f>
        <v/>
      </c>
      <c r="T362" s="5"/>
    </row>
    <row r="363" spans="19:21" x14ac:dyDescent="0.25">
      <c r="S363" s="87" t="str">
        <f>IF( COUNTIF(L$2:L$192,#REF!)&gt;1, "Duplicate", "")</f>
        <v/>
      </c>
      <c r="T363" s="5"/>
    </row>
    <row r="364" spans="19:21" x14ac:dyDescent="0.25">
      <c r="S364" s="87" t="str">
        <f>IF( COUNTIF(L$2:L$192,#REF!)&gt;1, "Duplicate", "")</f>
        <v/>
      </c>
      <c r="T364" s="5"/>
    </row>
    <row r="365" spans="19:21" x14ac:dyDescent="0.25">
      <c r="S365" s="87" t="str">
        <f>IF( COUNTIF(L$2:L$192,#REF!)&gt;1, "Duplicate", "")</f>
        <v/>
      </c>
      <c r="T365" s="5"/>
    </row>
    <row r="366" spans="19:21" x14ac:dyDescent="0.25">
      <c r="S366" s="87" t="str">
        <f>IF( COUNTIF(L$2:L$192,#REF!)&gt;1, "Duplicate", "")</f>
        <v/>
      </c>
      <c r="T366" s="5"/>
    </row>
    <row r="367" spans="19:21" x14ac:dyDescent="0.25">
      <c r="S367" s="87" t="str">
        <f>IF( COUNTIF(L$2:L$192,#REF!)&gt;1, "Duplicate", "")</f>
        <v/>
      </c>
      <c r="T367" s="5"/>
    </row>
    <row r="368" spans="19:21" x14ac:dyDescent="0.25">
      <c r="S368" s="87" t="str">
        <f>IF( COUNTIF(L$2:L$192,#REF!)&gt;1, "Duplicate", "")</f>
        <v/>
      </c>
      <c r="T368" s="5"/>
    </row>
    <row r="369" spans="19:21" x14ac:dyDescent="0.25">
      <c r="S369" s="87" t="str">
        <f>IF( COUNTIF(L$2:L$192,#REF!)&gt;1, "Duplicate", "")</f>
        <v/>
      </c>
      <c r="T369" s="5"/>
    </row>
    <row r="370" spans="19:21" x14ac:dyDescent="0.25">
      <c r="S370" s="87" t="str">
        <f>IF( COUNTIF(L$2:L$192,#REF!)&gt;1, "Duplicate", "")</f>
        <v/>
      </c>
      <c r="T370" s="5"/>
    </row>
    <row r="371" spans="19:21" x14ac:dyDescent="0.25">
      <c r="S371" s="87" t="str">
        <f>IF( COUNTIF(L$2:L$192,#REF!)&gt;1, "Duplicate", "")</f>
        <v/>
      </c>
      <c r="T371" s="5"/>
    </row>
    <row r="372" spans="19:21" x14ac:dyDescent="0.25">
      <c r="S372" s="87" t="str">
        <f>IF( COUNTIF(L$2:L$192,#REF!)&gt;1, "Duplicate", "")</f>
        <v/>
      </c>
      <c r="T372" s="5"/>
    </row>
    <row r="373" spans="19:21" x14ac:dyDescent="0.25">
      <c r="S373" s="87" t="str">
        <f>IF( COUNTIF(L$2:L$192,#REF!)&gt;1, "Duplicate", "")</f>
        <v/>
      </c>
      <c r="T373" s="5"/>
    </row>
    <row r="374" spans="19:21" x14ac:dyDescent="0.25">
      <c r="S374" s="87" t="str">
        <f>IF( COUNTIF(L$2:L$192,#REF!)&gt;1, "Duplicate", "")</f>
        <v/>
      </c>
      <c r="T374" s="5"/>
    </row>
    <row r="375" spans="19:21" x14ac:dyDescent="0.25">
      <c r="S375" s="87" t="str">
        <f>IF( COUNTIF(L$2:L$192,#REF!)&gt;1, "Duplicate", "")</f>
        <v/>
      </c>
      <c r="T375" s="5"/>
    </row>
    <row r="376" spans="19:21" x14ac:dyDescent="0.25">
      <c r="S376" s="87" t="str">
        <f>IF( COUNTIF(L$2:L$192,#REF!)&gt;1, "Duplicate", "")</f>
        <v/>
      </c>
      <c r="T376" s="5"/>
    </row>
    <row r="377" spans="19:21" x14ac:dyDescent="0.25">
      <c r="S377" s="87" t="str">
        <f>IF( COUNTIF(L$2:L$192,#REF!)&gt;1, "Duplicate", "")</f>
        <v/>
      </c>
      <c r="T377" s="5"/>
    </row>
    <row r="378" spans="19:21" x14ac:dyDescent="0.25">
      <c r="S378" s="87" t="str">
        <f>IF( COUNTIF(L$2:L$192,#REF!)&gt;1, "Duplicate", "")</f>
        <v/>
      </c>
      <c r="T378" s="5"/>
    </row>
    <row r="379" spans="19:21" x14ac:dyDescent="0.25">
      <c r="S379" s="87" t="str">
        <f t="shared" ref="S379:S385" si="37">IF(COUNTIF(L$2:L$192, L169)&gt;1, "Duplicate", "")</f>
        <v/>
      </c>
      <c r="T379" s="5"/>
      <c r="U379" s="13" t="s">
        <v>1576</v>
      </c>
    </row>
    <row r="380" spans="19:21" x14ac:dyDescent="0.25">
      <c r="S380" s="87" t="str">
        <f t="shared" si="37"/>
        <v/>
      </c>
      <c r="T380" s="5"/>
    </row>
    <row r="381" spans="19:21" x14ac:dyDescent="0.25">
      <c r="S381" s="87" t="str">
        <f t="shared" si="37"/>
        <v/>
      </c>
      <c r="T381" s="5"/>
      <c r="U381" s="4"/>
    </row>
    <row r="382" spans="19:21" x14ac:dyDescent="0.25">
      <c r="S382" s="87" t="str">
        <f t="shared" si="37"/>
        <v/>
      </c>
      <c r="T382" s="5"/>
    </row>
    <row r="383" spans="19:21" x14ac:dyDescent="0.25">
      <c r="S383" s="87" t="str">
        <f t="shared" si="37"/>
        <v/>
      </c>
      <c r="T383" s="5"/>
    </row>
    <row r="384" spans="19:21" x14ac:dyDescent="0.25">
      <c r="S384" s="87" t="str">
        <f t="shared" si="37"/>
        <v/>
      </c>
      <c r="T384" s="5"/>
    </row>
    <row r="385" spans="19:27" x14ac:dyDescent="0.25">
      <c r="S385" s="87" t="str">
        <f t="shared" si="37"/>
        <v/>
      </c>
      <c r="T385" s="5"/>
    </row>
    <row r="386" spans="19:27" x14ac:dyDescent="0.25">
      <c r="S386" s="87" t="str">
        <f>IF( COUNTIF(L$2:L$192,#REF!)&gt;1, "Duplicate", "")</f>
        <v/>
      </c>
      <c r="T386" s="5"/>
      <c r="U386" s="28" t="s">
        <v>1379</v>
      </c>
      <c r="V386" s="28"/>
      <c r="W386" s="28"/>
      <c r="X386" s="28"/>
      <c r="Y386" s="28"/>
      <c r="Z386" s="28"/>
      <c r="AA386" s="28"/>
    </row>
    <row r="387" spans="19:27" x14ac:dyDescent="0.25">
      <c r="S387" s="87" t="str">
        <f>IF(COUNTIF(L$2:L$192, L176)&gt;1, "Duplicate", "")</f>
        <v/>
      </c>
      <c r="T387" s="5"/>
    </row>
    <row r="388" spans="19:27" x14ac:dyDescent="0.25">
      <c r="S388" s="87" t="str">
        <f>IF(COUNTIF(L$2:L$192, L177)&gt;1, "Duplicate", "")</f>
        <v/>
      </c>
      <c r="T388" s="5"/>
      <c r="U388" s="7"/>
    </row>
    <row r="389" spans="19:27" x14ac:dyDescent="0.25">
      <c r="S389" s="87" t="str">
        <f>IF(COUNTIF(L$2:L$192, L178)&gt;1, "Duplicate", "")</f>
        <v/>
      </c>
      <c r="T389" s="5"/>
    </row>
    <row r="390" spans="19:27" x14ac:dyDescent="0.25">
      <c r="S390" s="87" t="str">
        <f>IF(COUNTIF(L$2:L$192, L179)&gt;1, "Duplicate", "")</f>
        <v/>
      </c>
      <c r="T390" s="5"/>
    </row>
    <row r="391" spans="19:27" x14ac:dyDescent="0.25">
      <c r="S391" s="87" t="str">
        <f>IF(COUNTIF(L$2:L$192, L180)&gt;1, "Duplicate", "")</f>
        <v/>
      </c>
      <c r="T391" s="5"/>
      <c r="U391" s="4"/>
    </row>
    <row r="392" spans="19:27" x14ac:dyDescent="0.25">
      <c r="S392" s="87" t="str">
        <f>IF( COUNTIF(L$2:L$192,#REF!)&gt;1, "Duplicate", "")</f>
        <v/>
      </c>
      <c r="T392" s="5"/>
      <c r="U392" s="4"/>
    </row>
    <row r="393" spans="19:27" x14ac:dyDescent="0.25">
      <c r="S393" s="87" t="str">
        <f>IF( COUNTIF(L$2:L$192,#REF!)&gt;1, "Duplicate", "")</f>
        <v/>
      </c>
      <c r="T393" s="5"/>
      <c r="U393" s="13" t="s">
        <v>1577</v>
      </c>
    </row>
    <row r="394" spans="19:27" x14ac:dyDescent="0.25">
      <c r="S394" s="87" t="str">
        <f>IF( COUNTIF(L$2:L$192,#REF!)&gt;1, "Duplicate", "")</f>
        <v/>
      </c>
      <c r="T394" s="5"/>
      <c r="U394" s="27">
        <v>37.15</v>
      </c>
      <c r="V394" s="25" t="s">
        <v>888</v>
      </c>
      <c r="W394" s="26">
        <f t="shared" ref="W394:W416" si="38">U394*37.5*52</f>
        <v>72442.5</v>
      </c>
      <c r="X394" s="2" t="s">
        <v>889</v>
      </c>
    </row>
    <row r="395" spans="19:27" x14ac:dyDescent="0.25">
      <c r="S395" s="87" t="str">
        <f>IF( COUNTIF(L$2:L$192,#REF!)&gt;1, "Duplicate", "")</f>
        <v/>
      </c>
      <c r="T395" s="5"/>
      <c r="U395" s="27">
        <v>39.909999999999997</v>
      </c>
      <c r="V395" s="25" t="s">
        <v>888</v>
      </c>
      <c r="W395" s="26">
        <f t="shared" si="38"/>
        <v>77824.499999999985</v>
      </c>
      <c r="X395" s="2" t="s">
        <v>889</v>
      </c>
    </row>
    <row r="396" spans="19:27" x14ac:dyDescent="0.25">
      <c r="S396" s="87" t="str">
        <f>IF( COUNTIF(L$2:L$192,#REF!)&gt;1, "Duplicate", "")</f>
        <v/>
      </c>
      <c r="T396" s="5"/>
      <c r="U396" s="27">
        <v>43.93</v>
      </c>
      <c r="V396" s="25" t="s">
        <v>888</v>
      </c>
      <c r="W396" s="26">
        <f t="shared" si="38"/>
        <v>85663.5</v>
      </c>
      <c r="X396" s="2" t="s">
        <v>889</v>
      </c>
    </row>
    <row r="397" spans="19:27" x14ac:dyDescent="0.25">
      <c r="S397" s="87" t="str">
        <f>IF( COUNTIF(L$2:L$192,#REF!)&gt;1, "Duplicate", "")</f>
        <v/>
      </c>
      <c r="T397" s="5"/>
      <c r="U397" s="27">
        <v>45.96</v>
      </c>
      <c r="V397" s="25" t="s">
        <v>888</v>
      </c>
      <c r="W397" s="26">
        <f t="shared" si="38"/>
        <v>89622</v>
      </c>
      <c r="X397" s="2" t="s">
        <v>889</v>
      </c>
    </row>
    <row r="398" spans="19:27" x14ac:dyDescent="0.25">
      <c r="S398" s="87" t="str">
        <f>IF( COUNTIF(L$2:L$192,#REF!)&gt;1, "Duplicate", "")</f>
        <v/>
      </c>
      <c r="T398" s="5"/>
      <c r="U398" s="27">
        <v>48.58</v>
      </c>
      <c r="V398" s="25" t="s">
        <v>888</v>
      </c>
      <c r="W398" s="26">
        <f t="shared" si="38"/>
        <v>94731</v>
      </c>
      <c r="X398" s="2" t="s">
        <v>889</v>
      </c>
    </row>
    <row r="399" spans="19:27" x14ac:dyDescent="0.25">
      <c r="S399" s="87" t="str">
        <f>IF( COUNTIF(L$2:L$192,#REF!)&gt;1, "Duplicate", "")</f>
        <v/>
      </c>
      <c r="T399" s="5"/>
      <c r="U399" s="27">
        <v>51.68</v>
      </c>
      <c r="V399" s="25" t="s">
        <v>888</v>
      </c>
      <c r="W399" s="26">
        <f t="shared" si="38"/>
        <v>100776</v>
      </c>
      <c r="X399" s="2" t="s">
        <v>889</v>
      </c>
    </row>
    <row r="400" spans="19:27" x14ac:dyDescent="0.25">
      <c r="S400" s="87" t="str">
        <f>IF( COUNTIF(L$2:L$192,#REF!)&gt;1, "Duplicate", "")</f>
        <v/>
      </c>
      <c r="T400" s="14"/>
      <c r="U400" s="27">
        <v>53.89</v>
      </c>
      <c r="V400" s="25" t="s">
        <v>888</v>
      </c>
      <c r="W400" s="26">
        <f t="shared" si="38"/>
        <v>105085.5</v>
      </c>
      <c r="X400" s="2" t="s">
        <v>889</v>
      </c>
    </row>
    <row r="401" spans="19:24" x14ac:dyDescent="0.25">
      <c r="S401" s="87" t="str">
        <f>IF( COUNTIF(L$2:L$192,#REF!)&gt;1, "Duplicate", "")</f>
        <v/>
      </c>
      <c r="T401" s="14"/>
      <c r="U401" s="27">
        <v>55.97</v>
      </c>
      <c r="V401" s="25" t="s">
        <v>888</v>
      </c>
      <c r="W401" s="26">
        <f t="shared" si="38"/>
        <v>109141.5</v>
      </c>
      <c r="X401" s="2" t="s">
        <v>889</v>
      </c>
    </row>
    <row r="402" spans="19:24" x14ac:dyDescent="0.25">
      <c r="S402" s="87" t="str">
        <f>IF( COUNTIF(L$2:L$192,#REF!)&gt;1, "Duplicate", "")</f>
        <v/>
      </c>
      <c r="T402" s="14"/>
      <c r="U402" s="27">
        <v>58.88</v>
      </c>
      <c r="V402" s="25" t="s">
        <v>888</v>
      </c>
      <c r="W402" s="26">
        <f t="shared" si="38"/>
        <v>114816</v>
      </c>
      <c r="X402" s="2" t="s">
        <v>889</v>
      </c>
    </row>
    <row r="403" spans="19:24" x14ac:dyDescent="0.25">
      <c r="S403" s="87" t="str">
        <f>IF( COUNTIF(L$2:L$192,#REF!)&gt;1, "Duplicate", "")</f>
        <v/>
      </c>
      <c r="T403" s="14"/>
      <c r="U403" s="27">
        <v>63.38</v>
      </c>
      <c r="V403" s="25" t="s">
        <v>888</v>
      </c>
      <c r="W403" s="26">
        <f t="shared" si="38"/>
        <v>123591</v>
      </c>
      <c r="X403" s="2" t="s">
        <v>889</v>
      </c>
    </row>
    <row r="404" spans="19:24" x14ac:dyDescent="0.25">
      <c r="S404" s="87" t="str">
        <f>IF( COUNTIF(L$2:L$192,#REF!)&gt;1, "Duplicate", "")</f>
        <v/>
      </c>
      <c r="T404" s="14"/>
      <c r="U404" s="27">
        <v>69.09</v>
      </c>
      <c r="V404" s="25" t="s">
        <v>888</v>
      </c>
      <c r="W404" s="26">
        <f t="shared" si="38"/>
        <v>134725.5</v>
      </c>
      <c r="X404" s="2" t="s">
        <v>889</v>
      </c>
    </row>
    <row r="405" spans="19:24" x14ac:dyDescent="0.25">
      <c r="S405" s="87" t="str">
        <f>IF( COUNTIF(L$2:L$192,#REF!)&gt;1, "Duplicate", "")</f>
        <v/>
      </c>
      <c r="T405" s="14"/>
      <c r="U405" s="27">
        <v>76.069999999999993</v>
      </c>
      <c r="V405" s="25" t="s">
        <v>888</v>
      </c>
      <c r="W405" s="26">
        <f t="shared" si="38"/>
        <v>148336.49999999997</v>
      </c>
      <c r="X405" s="2" t="s">
        <v>889</v>
      </c>
    </row>
    <row r="406" spans="19:24" x14ac:dyDescent="0.25">
      <c r="S406" s="87" t="str">
        <f>IF( COUNTIF(L$2:L$192,#REF!)&gt;1, "Duplicate", "")</f>
        <v/>
      </c>
      <c r="T406" s="14"/>
      <c r="U406" s="27">
        <v>82.93</v>
      </c>
      <c r="V406" s="25" t="s">
        <v>888</v>
      </c>
      <c r="W406" s="26">
        <f t="shared" si="38"/>
        <v>161713.50000000003</v>
      </c>
      <c r="X406" s="2" t="s">
        <v>889</v>
      </c>
    </row>
    <row r="407" spans="19:24" x14ac:dyDescent="0.25">
      <c r="S407" s="87" t="str">
        <f>IF( COUNTIF(L$2:L$192,#REF!)&gt;1, "Duplicate", "")</f>
        <v/>
      </c>
      <c r="T407" s="14"/>
      <c r="U407" s="27">
        <v>41.78</v>
      </c>
      <c r="V407" s="25" t="s">
        <v>888</v>
      </c>
      <c r="W407" s="26">
        <f t="shared" si="38"/>
        <v>81471</v>
      </c>
      <c r="X407" s="2" t="s">
        <v>889</v>
      </c>
    </row>
    <row r="408" spans="19:24" x14ac:dyDescent="0.25">
      <c r="S408" s="87" t="str">
        <f>IF( COUNTIF(L$2:L$192,#REF!)&gt;1, "Duplicate", "")</f>
        <v/>
      </c>
      <c r="T408" s="14"/>
      <c r="U408" s="27">
        <v>44.88</v>
      </c>
      <c r="V408" s="25" t="s">
        <v>888</v>
      </c>
      <c r="W408" s="26">
        <f t="shared" si="38"/>
        <v>87516</v>
      </c>
      <c r="X408" s="2" t="s">
        <v>889</v>
      </c>
    </row>
    <row r="409" spans="19:24" x14ac:dyDescent="0.25">
      <c r="S409" s="87" t="str">
        <f>IF( COUNTIF(L$2:L$192,#REF!)&gt;1, "Duplicate", "")</f>
        <v/>
      </c>
      <c r="T409" s="14"/>
      <c r="U409" s="27">
        <v>48.27</v>
      </c>
      <c r="V409" s="25" t="s">
        <v>888</v>
      </c>
      <c r="W409" s="26">
        <f t="shared" si="38"/>
        <v>94126.500000000015</v>
      </c>
      <c r="X409" s="2" t="s">
        <v>889</v>
      </c>
    </row>
    <row r="410" spans="19:24" x14ac:dyDescent="0.25">
      <c r="S410" s="87" t="str">
        <f>IF( COUNTIF(L$2:L$192,#REF!)&gt;1, "Duplicate", "")</f>
        <v/>
      </c>
      <c r="T410" s="14"/>
      <c r="U410" s="27">
        <v>51.26</v>
      </c>
      <c r="V410" s="25" t="s">
        <v>888</v>
      </c>
      <c r="W410" s="26">
        <f t="shared" si="38"/>
        <v>99957</v>
      </c>
      <c r="X410" s="2" t="s">
        <v>889</v>
      </c>
    </row>
    <row r="411" spans="19:24" x14ac:dyDescent="0.25">
      <c r="S411" s="87" t="str">
        <f>IF( COUNTIF(L$2:L$192,#REF!)&gt;1, "Duplicate", "")</f>
        <v/>
      </c>
      <c r="T411" s="14"/>
      <c r="U411" s="27">
        <v>54.89</v>
      </c>
      <c r="V411" s="25" t="s">
        <v>888</v>
      </c>
      <c r="W411" s="26">
        <f t="shared" si="38"/>
        <v>107035.5</v>
      </c>
      <c r="X411" s="2" t="s">
        <v>889</v>
      </c>
    </row>
    <row r="412" spans="19:24" x14ac:dyDescent="0.25">
      <c r="S412" s="87" t="str">
        <f>IF( COUNTIF(L$2:L$192,#REF!)&gt;1, "Duplicate", "")</f>
        <v/>
      </c>
      <c r="T412" s="14"/>
      <c r="U412" s="27">
        <v>58.4</v>
      </c>
      <c r="V412" s="25" t="s">
        <v>888</v>
      </c>
      <c r="W412" s="26">
        <f t="shared" si="38"/>
        <v>113880</v>
      </c>
      <c r="X412" s="2" t="s">
        <v>889</v>
      </c>
    </row>
    <row r="413" spans="19:24" x14ac:dyDescent="0.25">
      <c r="S413" s="87" t="str">
        <f>IF( COUNTIF(L$2:L$192,#REF!)&gt;1, "Duplicate", "")</f>
        <v/>
      </c>
      <c r="T413" s="14"/>
      <c r="U413" s="27">
        <v>61.87</v>
      </c>
      <c r="V413" s="25" t="s">
        <v>888</v>
      </c>
      <c r="W413" s="26">
        <f t="shared" si="38"/>
        <v>120646.5</v>
      </c>
      <c r="X413" s="2" t="s">
        <v>889</v>
      </c>
    </row>
    <row r="414" spans="19:24" x14ac:dyDescent="0.25">
      <c r="S414" s="87" t="str">
        <f>IF( COUNTIF(L$2:L$192,#REF!)&gt;1, "Duplicate", "")</f>
        <v/>
      </c>
      <c r="T414" s="14"/>
      <c r="U414" s="27">
        <v>44.49</v>
      </c>
      <c r="V414" s="25" t="s">
        <v>888</v>
      </c>
      <c r="W414" s="26">
        <f t="shared" si="38"/>
        <v>86755.5</v>
      </c>
      <c r="X414" s="2" t="s">
        <v>889</v>
      </c>
    </row>
    <row r="415" spans="19:24" x14ac:dyDescent="0.25">
      <c r="S415" s="87" t="str">
        <f>IF( COUNTIF(L$2:L$192,#REF!)&gt;1, "Duplicate", "")</f>
        <v/>
      </c>
      <c r="T415" s="14"/>
      <c r="U415" s="27">
        <v>47.03</v>
      </c>
      <c r="V415" s="25" t="s">
        <v>888</v>
      </c>
      <c r="W415" s="26">
        <f t="shared" si="38"/>
        <v>91708.5</v>
      </c>
      <c r="X415" s="2" t="s">
        <v>889</v>
      </c>
    </row>
    <row r="416" spans="19:24" x14ac:dyDescent="0.25">
      <c r="S416" s="87" t="str">
        <f>IF( COUNTIF(L$2:L$192,#REF!)&gt;1, "Duplicate", "")</f>
        <v/>
      </c>
      <c r="T416" s="14"/>
      <c r="U416" s="27">
        <v>49.3</v>
      </c>
      <c r="V416" s="25" t="s">
        <v>888</v>
      </c>
      <c r="W416" s="26">
        <f t="shared" si="38"/>
        <v>96135</v>
      </c>
      <c r="X416" s="2" t="s">
        <v>889</v>
      </c>
    </row>
    <row r="417" spans="19:31" x14ac:dyDescent="0.25">
      <c r="S417" s="87" t="str">
        <f>IF( COUNTIF(L$2:L$192,#REF!)&gt;1, "Duplicate", "")</f>
        <v/>
      </c>
      <c r="T417" s="14"/>
      <c r="U417" s="4"/>
    </row>
    <row r="418" spans="19:31" x14ac:dyDescent="0.25">
      <c r="S418" s="87" t="str">
        <f>IF( COUNTIF(L$2:L$192,#REF!)&gt;1, "Duplicate", "")</f>
        <v/>
      </c>
      <c r="T418" s="14"/>
      <c r="U418" s="4"/>
    </row>
    <row r="419" spans="19:31" x14ac:dyDescent="0.25">
      <c r="S419" s="87" t="str">
        <f t="shared" ref="S419:S424" si="39">IF(COUNTIF(L$2:L$192, L181)&gt;1, "Duplicate", "")</f>
        <v/>
      </c>
      <c r="T419" s="14"/>
      <c r="U419" s="159" t="s">
        <v>1578</v>
      </c>
      <c r="V419" s="159"/>
      <c r="W419" s="159"/>
      <c r="X419" s="159"/>
      <c r="Y419" s="159"/>
      <c r="Z419" s="159"/>
      <c r="AA419" s="159"/>
      <c r="AB419" s="159"/>
      <c r="AC419" s="159"/>
      <c r="AD419" s="159"/>
      <c r="AE419" s="159"/>
    </row>
    <row r="420" spans="19:31" x14ac:dyDescent="0.25">
      <c r="S420" s="87" t="str">
        <f t="shared" si="39"/>
        <v/>
      </c>
      <c r="T420" s="14"/>
      <c r="U420" s="4"/>
    </row>
    <row r="421" spans="19:31" x14ac:dyDescent="0.25">
      <c r="S421" s="87" t="str">
        <f t="shared" si="39"/>
        <v/>
      </c>
      <c r="T421" s="14"/>
      <c r="U421" s="159" t="s">
        <v>1579</v>
      </c>
      <c r="V421" s="159"/>
      <c r="W421" s="159"/>
      <c r="X421" s="159"/>
      <c r="Y421" s="159"/>
      <c r="Z421" s="159"/>
      <c r="AA421" s="159"/>
      <c r="AB421" s="159"/>
    </row>
    <row r="422" spans="19:31" x14ac:dyDescent="0.25">
      <c r="S422" s="87" t="str">
        <f t="shared" si="39"/>
        <v/>
      </c>
      <c r="T422" s="14"/>
      <c r="U422" s="4"/>
    </row>
    <row r="423" spans="19:31" x14ac:dyDescent="0.25">
      <c r="S423" s="87" t="str">
        <f t="shared" si="39"/>
        <v/>
      </c>
      <c r="T423" s="5"/>
      <c r="U423" s="4"/>
    </row>
    <row r="424" spans="19:31" x14ac:dyDescent="0.25">
      <c r="S424" s="87" t="str">
        <f t="shared" si="39"/>
        <v/>
      </c>
      <c r="T424" s="5"/>
      <c r="U424" s="4"/>
    </row>
    <row r="425" spans="19:31" x14ac:dyDescent="0.25">
      <c r="S425" s="87" t="str">
        <f>IF( COUNTIF(L$2:L$192,#REF!)&gt;1, "Duplicate", "")</f>
        <v/>
      </c>
      <c r="T425" s="5"/>
      <c r="U425" s="4" t="s">
        <v>1475</v>
      </c>
    </row>
    <row r="426" spans="19:31" x14ac:dyDescent="0.25">
      <c r="S426" s="87" t="str">
        <f>IF( COUNTIF(L$2:L$192,#REF!)&gt;1, "Duplicate", "")</f>
        <v/>
      </c>
      <c r="T426" s="5"/>
      <c r="U426" s="4"/>
    </row>
    <row r="427" spans="19:31" x14ac:dyDescent="0.25">
      <c r="S427" s="87" t="str">
        <f>IF( COUNTIF(L$2:L$192,#REF!)&gt;1, "Duplicate", "")</f>
        <v/>
      </c>
      <c r="T427" s="5"/>
      <c r="U427" s="4"/>
    </row>
    <row r="428" spans="19:31" x14ac:dyDescent="0.25">
      <c r="S428" s="87" t="str">
        <f>IF( COUNTIF(L$2:L$192,#REF!)&gt;1, "Duplicate", "")</f>
        <v/>
      </c>
      <c r="T428" s="5"/>
      <c r="U428" s="4"/>
    </row>
    <row r="429" spans="19:31" x14ac:dyDescent="0.25">
      <c r="S429" s="87" t="str">
        <f>IF( COUNTIF(L$2:L$192,#REF!)&gt;1, "Duplicate", "")</f>
        <v/>
      </c>
      <c r="T429" s="5"/>
      <c r="U429" s="4"/>
    </row>
    <row r="430" spans="19:31" x14ac:dyDescent="0.25">
      <c r="S430" s="87" t="str">
        <f>IF( COUNTIF(L$2:L$192,#REF!)&gt;1, "Duplicate", "")</f>
        <v/>
      </c>
      <c r="T430" s="5"/>
      <c r="U430" s="4"/>
    </row>
    <row r="431" spans="19:31" x14ac:dyDescent="0.25">
      <c r="S431" s="87" t="str">
        <f>IF( COUNTIF(L$2:L$192,#REF!)&gt;1, "Duplicate", "")</f>
        <v/>
      </c>
      <c r="T431" s="5"/>
      <c r="U431" s="4"/>
    </row>
    <row r="432" spans="19:31" x14ac:dyDescent="0.25">
      <c r="S432" s="87" t="str">
        <f>IF( COUNTIF(L$2:L$192,#REF!)&gt;1, "Duplicate", "")</f>
        <v/>
      </c>
      <c r="T432" s="5"/>
      <c r="U432" s="4"/>
    </row>
    <row r="433" spans="19:27" x14ac:dyDescent="0.25">
      <c r="S433" s="87" t="str">
        <f t="shared" ref="S433:S438" si="40">IF(COUNTIF(L$2:L$192, L187)&gt;1, "Duplicate", "")</f>
        <v/>
      </c>
      <c r="T433" s="5"/>
      <c r="U433" s="4" t="s">
        <v>1487</v>
      </c>
    </row>
    <row r="434" spans="19:27" x14ac:dyDescent="0.25">
      <c r="S434" s="87" t="str">
        <f t="shared" si="40"/>
        <v/>
      </c>
      <c r="T434" s="5"/>
      <c r="U434" s="59" t="s">
        <v>1580</v>
      </c>
      <c r="V434" s="59"/>
      <c r="W434" s="59"/>
      <c r="X434" s="59"/>
      <c r="Y434" s="59"/>
      <c r="Z434" s="59"/>
      <c r="AA434" s="59"/>
    </row>
    <row r="435" spans="19:27" x14ac:dyDescent="0.25">
      <c r="S435" s="87" t="str">
        <f t="shared" si="40"/>
        <v/>
      </c>
      <c r="T435" s="5"/>
      <c r="U435" s="4"/>
    </row>
    <row r="436" spans="19:27" x14ac:dyDescent="0.25">
      <c r="S436" s="87" t="str">
        <f t="shared" si="40"/>
        <v/>
      </c>
      <c r="T436" s="5"/>
      <c r="U436" s="4"/>
    </row>
    <row r="437" spans="19:27" x14ac:dyDescent="0.25">
      <c r="S437" s="87" t="str">
        <f t="shared" si="40"/>
        <v/>
      </c>
      <c r="T437" s="5"/>
      <c r="U437" s="4"/>
    </row>
    <row r="438" spans="19:27" x14ac:dyDescent="0.25">
      <c r="S438" s="87" t="str">
        <f t="shared" si="40"/>
        <v/>
      </c>
      <c r="T438" s="5"/>
      <c r="U438" s="4"/>
    </row>
    <row r="439" spans="19:27" x14ac:dyDescent="0.25">
      <c r="S439" s="87" t="str">
        <f>IF( COUNTIF(L$2:L$192,#REF!)&gt;1, "Duplicate", "")</f>
        <v/>
      </c>
      <c r="T439" s="5"/>
      <c r="U439" s="4"/>
    </row>
    <row r="440" spans="19:27" x14ac:dyDescent="0.25">
      <c r="S440" s="87" t="str">
        <f>IF( COUNTIF(L$2:L$192,#REF!)&gt;1, "Duplicate", "")</f>
        <v/>
      </c>
      <c r="T440" s="5"/>
      <c r="U440" s="4"/>
    </row>
    <row r="441" spans="19:27" x14ac:dyDescent="0.25">
      <c r="S441" s="87" t="str">
        <f>IF( COUNTIF(L$2:L$192,#REF!)&gt;1, "Duplicate", "")</f>
        <v/>
      </c>
      <c r="T441" s="5"/>
      <c r="U441" s="4" t="s">
        <v>1508</v>
      </c>
    </row>
    <row r="442" spans="19:27" x14ac:dyDescent="0.25">
      <c r="S442" s="87" t="str">
        <f>IF( COUNTIF(L$2:L$192,#REF!)&gt;1, "Duplicate", "")</f>
        <v/>
      </c>
      <c r="T442" s="5"/>
      <c r="U442" s="4"/>
    </row>
    <row r="443" spans="19:27" x14ac:dyDescent="0.25">
      <c r="S443" s="87" t="str">
        <f>IF( COUNTIF(L$2:L$192,#REF!)&gt;1, "Duplicate", "")</f>
        <v/>
      </c>
      <c r="T443" s="5"/>
      <c r="U443" s="4"/>
    </row>
    <row r="444" spans="19:27" x14ac:dyDescent="0.25">
      <c r="S444" s="87" t="str">
        <f>IF( COUNTIF(L$2:L$192,#REF!)&gt;1, "Duplicate", "")</f>
        <v/>
      </c>
      <c r="T444" s="5"/>
      <c r="U444" s="4"/>
    </row>
    <row r="445" spans="19:27" x14ac:dyDescent="0.25">
      <c r="S445" s="87" t="str">
        <f>IF( COUNTIF(L$2:L$192,#REF!)&gt;1, "Duplicate", "")</f>
        <v/>
      </c>
      <c r="T445" s="5"/>
      <c r="U445" s="4"/>
    </row>
    <row r="446" spans="19:27" x14ac:dyDescent="0.25">
      <c r="S446" s="87" t="str">
        <f>IF( COUNTIF(L$2:L$192,#REF!)&gt;1, "Duplicate", "")</f>
        <v/>
      </c>
      <c r="T446" s="5"/>
      <c r="U446" s="4" t="s">
        <v>1515</v>
      </c>
    </row>
    <row r="447" spans="19:27" x14ac:dyDescent="0.25">
      <c r="S447" s="87" t="str">
        <f>IF( COUNTIF(L$2:L$192,#REF!)&gt;1, "Duplicate", "")</f>
        <v/>
      </c>
      <c r="T447" s="5"/>
      <c r="U447" s="4"/>
    </row>
    <row r="448" spans="19:27" x14ac:dyDescent="0.25">
      <c r="S448" s="87" t="str">
        <f>IF( COUNTIF(L$2:L$192,#REF!)&gt;1, "Duplicate", "")</f>
        <v/>
      </c>
      <c r="T448" s="5"/>
      <c r="U448" s="4"/>
    </row>
    <row r="449" spans="1:26" x14ac:dyDescent="0.25">
      <c r="S449" s="87" t="str">
        <f>IF( COUNTIF(L$2:L$192,#REF!)&gt;1, "Duplicate", "")</f>
        <v/>
      </c>
      <c r="T449" s="5"/>
      <c r="U449" s="4"/>
    </row>
    <row r="450" spans="1:26" x14ac:dyDescent="0.25">
      <c r="S450" s="87" t="str">
        <f>IF( COUNTIF(L$2:L$192,#REF!)&gt;1, "Duplicate", "")</f>
        <v/>
      </c>
      <c r="U450" s="4" t="s">
        <v>1526</v>
      </c>
    </row>
    <row r="451" spans="1:26" x14ac:dyDescent="0.25">
      <c r="S451" s="87" t="str">
        <f>IF( COUNTIF(L$2:L$192,#REF!)&gt;1, "Duplicate", "")</f>
        <v/>
      </c>
      <c r="T451" s="5"/>
    </row>
    <row r="452" spans="1:26" x14ac:dyDescent="0.25">
      <c r="S452" s="87" t="str">
        <f>IF( COUNTIF(L$2:L$192,#REF!)&gt;1, "Duplicate", "")</f>
        <v/>
      </c>
      <c r="T452" s="5"/>
      <c r="U452" s="4"/>
    </row>
    <row r="453" spans="1:26" x14ac:dyDescent="0.25">
      <c r="S453" s="87" t="str">
        <f>IF( COUNTIF(L$2:L$192,#REF!)&gt;1, "Duplicate", "")</f>
        <v/>
      </c>
      <c r="T453" s="5"/>
    </row>
    <row r="454" spans="1:26" x14ac:dyDescent="0.25">
      <c r="S454" s="87" t="str">
        <f>IF( COUNTIF(L$2:L$192,#REF!)&gt;1, "Duplicate", "")</f>
        <v/>
      </c>
      <c r="T454" s="5"/>
      <c r="U454" s="4"/>
    </row>
    <row r="455" spans="1:26" x14ac:dyDescent="0.25">
      <c r="S455" s="87" t="str">
        <f>IF( COUNTIF(L$2:L$192,#REF!)&gt;1, "Duplicate", "")</f>
        <v/>
      </c>
      <c r="T455" s="5"/>
      <c r="U455" s="4"/>
    </row>
    <row r="456" spans="1:26" x14ac:dyDescent="0.25">
      <c r="T456" s="5"/>
      <c r="U456" s="4"/>
    </row>
    <row r="457" spans="1:26" x14ac:dyDescent="0.25">
      <c r="T457" s="5"/>
    </row>
    <row r="458" spans="1:26" x14ac:dyDescent="0.25">
      <c r="T458" s="5"/>
    </row>
    <row r="459" spans="1:26" x14ac:dyDescent="0.25">
      <c r="T459" s="5"/>
    </row>
    <row r="460" spans="1:26" x14ac:dyDescent="0.25">
      <c r="T460" s="5"/>
    </row>
    <row r="461" spans="1:26" x14ac:dyDescent="0.25">
      <c r="T461" s="5"/>
      <c r="U461" s="5"/>
      <c r="V461" s="5"/>
      <c r="W461" s="5"/>
      <c r="X461" s="5"/>
      <c r="Y461" s="5"/>
      <c r="Z461" s="5"/>
    </row>
    <row r="462" spans="1:26" s="6" customFormat="1" x14ac:dyDescent="0.25">
      <c r="A462" s="16"/>
      <c r="B462" s="3"/>
      <c r="C462" s="2"/>
      <c r="D462" s="2"/>
      <c r="E462" s="2"/>
      <c r="F462" s="2"/>
      <c r="G462" s="2"/>
      <c r="H462" s="2"/>
      <c r="I462" s="2"/>
      <c r="J462" s="2"/>
      <c r="K462" s="2"/>
      <c r="L462" s="5"/>
      <c r="M462" s="5"/>
      <c r="N462" s="2"/>
      <c r="O462" s="2"/>
      <c r="P462" s="2"/>
      <c r="Q462" s="2"/>
      <c r="R462" s="2"/>
      <c r="T462" s="9"/>
    </row>
    <row r="463" spans="1:26" s="6" customFormat="1" x14ac:dyDescent="0.25">
      <c r="A463" s="16"/>
      <c r="B463" s="3"/>
      <c r="C463" s="2"/>
      <c r="D463" s="2"/>
      <c r="E463" s="2"/>
      <c r="F463" s="2"/>
      <c r="G463" s="2"/>
      <c r="H463" s="2"/>
      <c r="I463" s="2"/>
      <c r="J463" s="2"/>
      <c r="K463" s="2"/>
      <c r="L463" s="5"/>
      <c r="M463" s="5"/>
      <c r="N463" s="2"/>
      <c r="O463" s="2"/>
      <c r="P463" s="2"/>
      <c r="Q463" s="2"/>
      <c r="R463" s="2"/>
      <c r="T463" s="9"/>
      <c r="U463" s="9"/>
      <c r="V463" s="9"/>
      <c r="W463" s="9"/>
      <c r="X463" s="9"/>
      <c r="Y463" s="9"/>
      <c r="Z463" s="9"/>
    </row>
    <row r="464" spans="1:26" s="6" customFormat="1" x14ac:dyDescent="0.25">
      <c r="A464" s="16"/>
      <c r="B464" s="3"/>
      <c r="C464" s="2"/>
      <c r="D464" s="2"/>
      <c r="E464" s="2"/>
      <c r="F464" s="2"/>
      <c r="G464" s="2"/>
      <c r="H464" s="2"/>
      <c r="I464" s="2"/>
      <c r="J464" s="2"/>
      <c r="K464" s="2"/>
      <c r="L464" s="5"/>
      <c r="M464" s="5"/>
      <c r="N464" s="2"/>
      <c r="O464" s="2"/>
      <c r="P464" s="2"/>
      <c r="Q464" s="2"/>
      <c r="R464" s="2"/>
      <c r="T464" s="9"/>
      <c r="U464" s="9"/>
      <c r="V464" s="9"/>
      <c r="W464" s="9"/>
      <c r="X464" s="9"/>
      <c r="Y464" s="9"/>
      <c r="Z464" s="9"/>
    </row>
    <row r="465" spans="1:26" s="6" customFormat="1" x14ac:dyDescent="0.25">
      <c r="A465" s="16"/>
      <c r="B465" s="3"/>
      <c r="C465" s="2"/>
      <c r="D465" s="2"/>
      <c r="E465" s="2"/>
      <c r="F465" s="2"/>
      <c r="G465" s="2"/>
      <c r="H465" s="2"/>
      <c r="I465" s="2"/>
      <c r="J465" s="2"/>
      <c r="K465" s="2"/>
      <c r="L465" s="5"/>
      <c r="M465" s="5"/>
      <c r="N465" s="2"/>
      <c r="O465" s="2"/>
      <c r="P465" s="2"/>
      <c r="Q465" s="2"/>
      <c r="R465" s="2"/>
      <c r="T465" s="9"/>
      <c r="U465" s="9"/>
      <c r="V465" s="9"/>
      <c r="W465" s="9"/>
      <c r="X465" s="9"/>
      <c r="Y465" s="9"/>
      <c r="Z465" s="9"/>
    </row>
    <row r="466" spans="1:26" s="6" customFormat="1" x14ac:dyDescent="0.25">
      <c r="A466" s="16"/>
      <c r="B466" s="3"/>
      <c r="C466" s="2"/>
      <c r="D466" s="2"/>
      <c r="E466" s="2"/>
      <c r="F466" s="2"/>
      <c r="G466" s="2"/>
      <c r="H466" s="2"/>
      <c r="I466" s="2"/>
      <c r="J466" s="2"/>
      <c r="K466" s="2"/>
      <c r="L466" s="5"/>
      <c r="M466" s="5"/>
      <c r="N466" s="2"/>
      <c r="O466" s="2"/>
      <c r="P466" s="2"/>
      <c r="Q466" s="2"/>
      <c r="R466" s="2"/>
      <c r="T466" s="9"/>
      <c r="U466" s="9"/>
      <c r="V466" s="9"/>
      <c r="W466" s="9"/>
      <c r="X466" s="9"/>
      <c r="Y466" s="9"/>
      <c r="Z466" s="9"/>
    </row>
    <row r="467" spans="1:26" s="6" customFormat="1" x14ac:dyDescent="0.25">
      <c r="A467" s="16"/>
      <c r="B467" s="3"/>
      <c r="C467" s="2"/>
      <c r="D467" s="2"/>
      <c r="E467" s="2"/>
      <c r="F467" s="2"/>
      <c r="G467" s="2"/>
      <c r="H467" s="2"/>
      <c r="I467" s="2"/>
      <c r="J467" s="2"/>
      <c r="K467" s="2"/>
      <c r="L467" s="5"/>
      <c r="M467" s="5"/>
      <c r="N467" s="2"/>
      <c r="O467" s="2"/>
      <c r="P467" s="2"/>
      <c r="Q467" s="2"/>
      <c r="R467" s="2"/>
      <c r="T467" s="9"/>
      <c r="U467" s="9"/>
      <c r="V467" s="9"/>
      <c r="W467" s="9"/>
      <c r="X467" s="9"/>
      <c r="Y467" s="9"/>
      <c r="Z467" s="9"/>
    </row>
    <row r="468" spans="1:26" s="6" customFormat="1" x14ac:dyDescent="0.25">
      <c r="A468" s="16"/>
      <c r="B468" s="3"/>
      <c r="C468" s="2"/>
      <c r="D468" s="2"/>
      <c r="E468" s="2"/>
      <c r="F468" s="2"/>
      <c r="G468" s="2"/>
      <c r="H468" s="2"/>
      <c r="I468" s="2"/>
      <c r="J468" s="2"/>
      <c r="K468" s="2"/>
      <c r="L468" s="5"/>
      <c r="M468" s="5"/>
      <c r="N468" s="2"/>
      <c r="O468" s="2"/>
      <c r="P468" s="2"/>
      <c r="Q468" s="2"/>
      <c r="R468" s="2"/>
      <c r="T468" s="9"/>
      <c r="U468" s="9"/>
      <c r="V468" s="9"/>
      <c r="W468" s="9"/>
      <c r="X468" s="9"/>
      <c r="Y468" s="9"/>
      <c r="Z468" s="9"/>
    </row>
    <row r="469" spans="1:26" s="6" customFormat="1" x14ac:dyDescent="0.25">
      <c r="A469" s="16"/>
      <c r="B469" s="3"/>
      <c r="C469" s="2"/>
      <c r="D469" s="2"/>
      <c r="E469" s="2"/>
      <c r="F469" s="2"/>
      <c r="G469" s="2"/>
      <c r="H469" s="2"/>
      <c r="I469" s="2"/>
      <c r="J469" s="2"/>
      <c r="K469" s="2"/>
      <c r="L469" s="5"/>
      <c r="M469" s="5"/>
      <c r="N469" s="2"/>
      <c r="O469" s="2"/>
      <c r="P469" s="2"/>
      <c r="Q469" s="2"/>
      <c r="R469" s="2"/>
      <c r="T469" s="9"/>
      <c r="U469" s="9"/>
      <c r="V469" s="9"/>
      <c r="W469" s="9"/>
      <c r="X469" s="9"/>
      <c r="Y469" s="9"/>
      <c r="Z469" s="9"/>
    </row>
    <row r="470" spans="1:26" x14ac:dyDescent="0.25">
      <c r="T470" s="5"/>
      <c r="U470" s="4"/>
    </row>
    <row r="471" spans="1:26" x14ac:dyDescent="0.25">
      <c r="T471" s="5"/>
    </row>
    <row r="472" spans="1:26" x14ac:dyDescent="0.25">
      <c r="T472" s="5"/>
      <c r="U472" s="4"/>
    </row>
    <row r="473" spans="1:26" x14ac:dyDescent="0.25">
      <c r="T473" s="5"/>
      <c r="U473" s="4"/>
    </row>
    <row r="474" spans="1:26" x14ac:dyDescent="0.25">
      <c r="T474" s="5"/>
      <c r="U474" s="4"/>
    </row>
    <row r="475" spans="1:26" x14ac:dyDescent="0.25">
      <c r="T475" s="5"/>
      <c r="U475" s="4"/>
    </row>
  </sheetData>
  <mergeCells count="6">
    <mergeCell ref="U421:AB421"/>
    <mergeCell ref="C1:K1"/>
    <mergeCell ref="U2:AA2"/>
    <mergeCell ref="U4:V4"/>
    <mergeCell ref="U340:Z340"/>
    <mergeCell ref="U419:AE419"/>
  </mergeCells>
  <hyperlinks>
    <hyperlink ref="U46" r:id="rId1" location="toc44206244207" xr:uid="{66BBA094-2C2B-44E9-883E-A29B1892FB37}"/>
    <hyperlink ref="U220" r:id="rId2" location="toc45953245957" xr:uid="{CD737C34-8AC0-45F0-A66E-D99BD81D5A3C}"/>
    <hyperlink ref="U93" r:id="rId3" location="tocxx338387" xr:uid="{FC53C680-3C0E-406D-86FF-52CA97BF2735}"/>
    <hyperlink ref="U176" r:id="rId4" display="ENG rates of pay" xr:uid="{D92CDAFA-088B-41C4-AFB6-69C3DEACC85A}"/>
    <hyperlink ref="U237" r:id="rId5" location="toc48431248432" xr:uid="{394FAEBE-6190-4BEE-AA13-98F27FA650A2}"/>
    <hyperlink ref="U284" r:id="rId6" location="toc48431248433:~:text=of%20Page-,MA,-%3A%20Mathematics%20annual%20rates" xr:uid="{6EBA225E-B7E6-482C-9C67-D0FB8B0D3F49}"/>
    <hyperlink ref="U319" r:id="rId7" location="rates-pc" xr:uid="{63A9C606-3EBA-417B-83CB-84D2618D9D8F}"/>
    <hyperlink ref="U450" r:id="rId8" location="toc44294244303" xr:uid="{1EEB5A35-03D4-438D-8C7B-F5E5C300ED65}"/>
    <hyperlink ref="U2:AA2" r:id="rId9" location="tocxx349653" display="AC rates of pay" xr:uid="{C3A70BBF-8BD2-4567-A987-B72C0A6C4A31}"/>
    <hyperlink ref="U419:AE419" r:id="rId10" location="toc44294244301:~:text=ST%2DTYP%2D1%C2%A0%E2%80%93%20Annual%20rates%20of%20pay%20(in%20dollars)" display="ST-TYP rates of pay" xr:uid="{E41CA663-01AC-4AC8-B508-C563848046BD}"/>
    <hyperlink ref="U421:AB421" r:id="rId11" location="toc44294244301:~:text=Subgroup%3A%20Secretary-,ST%2DSCY%2D1%C2%A0%E2%80%93%20Annual%20rates%20of%20pay%20(in%20dollars),-Effective%20date" display="ST-SCY rates of pay" xr:uid="{51A1C991-EF96-45E3-B573-892BB9316DEA}"/>
    <hyperlink ref="U434:AA434" r:id="rId12" location="toc45953245959" display="Technical Inspection group (TI) - rates of pay" xr:uid="{DA1F2606-C87A-4353-8B2C-EA838A5BCB5A}"/>
    <hyperlink ref="U74" r:id="rId13" location="tocxx345953" xr:uid="{B97D0B0B-E834-42CE-AE22-547523B06044}"/>
    <hyperlink ref="U158" r:id="rId14" location="toc45953245955" xr:uid="{D28672EE-38CF-4F4D-97E1-E40D03620FBA}"/>
    <hyperlink ref="U167" r:id="rId15" location="tocxx330983" xr:uid="{AF7EAE0A-94EA-4586-A225-CC35DAEF7F5B}"/>
    <hyperlink ref="U101" r:id="rId16" location="rates-ed-eds" xr:uid="{65D71CFF-AFCF-4E9B-8BA4-E29F19BA80D6}"/>
    <hyperlink ref="U187" r:id="rId17" xr:uid="{9F5C4AEE-02D6-4B22-8C6A-0F07D60C7A34}"/>
    <hyperlink ref="U191" r:id="rId18" location="tocxx349401:~:text=%2D%20Wage%20Adjustment-,GL,-%2DMAN%2D1" xr:uid="{0AD4F91C-7591-4239-9EE1-26CE617697F7}"/>
    <hyperlink ref="U273" r:id="rId19" location="rates-ls" xr:uid="{E5DF55BC-D726-4B29-A001-723E1EA41F88}"/>
    <hyperlink ref="U352" r:id="rId20" location="toc45953245958" xr:uid="{930AA74F-0E34-4CA2-B4FF-7DF63A73EC69}"/>
    <hyperlink ref="U379" r:id="rId21" location="toc48431248434" xr:uid="{7289DF02-B777-4F80-A84B-B22C5C8CE537}"/>
    <hyperlink ref="U346" r:id="rId22" location="rates-pr" xr:uid="{363B59D8-8A2E-4FD5-8561-387ADBF4F3CE}"/>
    <hyperlink ref="U446" r:id="rId23" location="toc21169221170" xr:uid="{007A649A-F987-4E6E-A2AB-A5FA4A4FE02D}"/>
    <hyperlink ref="U441" r:id="rId24" location="tocxx346683" xr:uid="{3BE396A3-7FE8-43C1-B419-018E78058828}"/>
    <hyperlink ref="U433" r:id="rId25" location="toc45953245960" xr:uid="{79F7B947-A360-497C-B25F-AE25FB5D4397}"/>
    <hyperlink ref="U425" r:id="rId26" location="tocxx349574:~:text=Sub%2DGroup%3A%20Social%20Welfare" xr:uid="{6E6FDD26-39F6-44DA-B278-46A7CA37F4E0}"/>
    <hyperlink ref="U393" r:id="rId27" xr:uid="{1C1A2B70-9D77-4047-9F02-EC15BC54FFB1}"/>
    <hyperlink ref="U359" r:id="rId28" location="toc44294244300:~:text=of%20Page-,OE,-%3A%20Office%20Equipment%20Group%20annual" xr:uid="{81D18EA9-43FE-4579-A84D-C69F1253FC2B}"/>
    <hyperlink ref="U342" r:id="rId29" location="tocxx349574:~:text=rate%20of%20pay.-,PS,-%3A%20Psychology%20Group%20annual" xr:uid="{F571693D-9212-4A55-A19E-0B2054C6CF73}"/>
    <hyperlink ref="U331" r:id="rId30" location="toc44294244301" xr:uid="{4A2CD908-9301-4860-BF59-5B5945F3F1BC}"/>
    <hyperlink ref="U309" r:id="rId31" location="PEcurrent" xr:uid="{2281AC4F-2293-4CF7-BD0A-6AF0BE6129A1}"/>
    <hyperlink ref="U324" r:id="rId32" location="toc45953245959" xr:uid="{8CF60CF6-3DA0-4CE1-A980-0C29C021BEA5}"/>
    <hyperlink ref="U321" r:id="rId33" location="tocxx349574:~:text=the%20pay%20scale.-,PH,-%3A%20Pharmacy%20Group%20annual" xr:uid="{9854E267-588B-4D7C-9D96-8F2B7B930623}"/>
    <hyperlink ref="U315" r:id="rId34" location="tocxx349898:~:text=twelve%20(12)%C2%A0months-,Purchasing,-and%20Supply%20(PG" xr:uid="{8FF99657-06EF-4AB8-821C-141CDEBE603E}"/>
    <hyperlink ref="U304" r:id="rId35" location="tocxx349653:~:text=date%20of%20restructure.-,PC,-%3A%20Physical%20Sciences%20Group" xr:uid="{B5A2D26E-8CA1-4376-82B9-863F6F178040}"/>
    <hyperlink ref="U297" r:id="rId36" location="tocxx349653:~:text=least%20annually%20thereafter.-,MT,-%3A%20Meteorology%20Group%20annual" xr:uid="{C484C40A-3543-4934-AFF4-A5ABB6F870B5}"/>
    <hyperlink ref="U291" r:id="rId37" location="tocxx349574:~:text=rate%20of%20pay.-,MD,-%3A%20Medicine%20Group%20annual" xr:uid="{F11B0FC7-FEC8-436E-B189-024FECA88374}"/>
    <hyperlink ref="U279" r:id="rId38" location="tocxx348215" xr:uid="{B4D341F0-9BE2-4A9D-B67D-405D9C9587F6}"/>
    <hyperlink ref="U268" r:id="rId39" location="toc45590245591" xr:uid="{95B99670-7258-40AD-AD69-CF14675AF04D}"/>
    <hyperlink ref="U262" r:id="rId40" location="toc44294244299" xr:uid="{091BA3ED-3B8A-48E8-962C-C68579374F26}"/>
    <hyperlink ref="U241" r:id="rId41" location="rates-hs-hdo" xr:uid="{1DDBDAAA-4183-48A5-9A68-FBA164D80A49}"/>
    <hyperlink ref="U227" r:id="rId42" location="rates-hp" xr:uid="{E40940FE-74BA-4823-B710-491637E71582}"/>
    <hyperlink ref="Z207" r:id="rId43" location="rates-gs" xr:uid="{BF302BBB-365B-478C-A1E6-107820E1AD65}"/>
    <hyperlink ref="U188" r:id="rId44" location="tocxx349653:~:text=least%20annually%20thereafter.-,FO,-%3A%20Forestry%20Group%20annual" xr:uid="{60DBBBED-BF94-45B7-B529-51F58E16D3A5}"/>
    <hyperlink ref="U182" r:id="rId45" location="tocxx246630" xr:uid="{5B142648-9BC8-4565-A908-2694839AB83D}"/>
    <hyperlink ref="U9" r:id="rId46" location="toc44294244295" xr:uid="{7AF17ABE-109B-4570-91C2-FBAAA76895D3}"/>
    <hyperlink ref="U17" r:id="rId47" location="tocxx349653:~:text=least%20annually%20thereafter.-,BI,-%3A%20Biological%20Sciences%20Group" xr:uid="{570859DE-D0F6-4CA2-8F42-B043E5762691}"/>
    <hyperlink ref="U22" r:id="rId48" location="tocxx349653:~:text=least%20annually%20thereafter.-,CH,-%3A%20Chemistry%20Group%20annual" xr:uid="{AAF4C738-4AE1-4776-B77A-09FEAD40000D}"/>
    <hyperlink ref="U27" r:id="rId49" location="toc44294244296" xr:uid="{BAC1541E-A9DB-46A3-9080-09FF78B62C35}"/>
    <hyperlink ref="U34" r:id="rId50" location="tocxx349898" xr:uid="{7F8E56BD-EF2F-463D-87A8-CAB995827DDC}"/>
    <hyperlink ref="U39" r:id="rId51" location="toc44294244297" xr:uid="{1C27B9E6-1C9E-4FF9-9624-5540F88DC8DA}"/>
    <hyperlink ref="U50" r:id="rId52" location="toc44206244208" xr:uid="{AAD6610E-F0EE-4DF2-98D0-C1FB37BD63B3}"/>
    <hyperlink ref="U56" r:id="rId53" location="toc44206244207:~:text=November%207%2C%202025-,AS,-%2D02%3A%20annual%20rates" xr:uid="{733AB65F-4745-4A27-8031-578AB260874B}"/>
    <hyperlink ref="U60" r:id="rId54" location="toc50163250164" xr:uid="{FF2DC6EC-7545-41E0-A4F7-88216B3CA250}"/>
    <hyperlink ref="U64" r:id="rId55" location="toc44294244298:~:text=Subgroup%3A%20Data%20Conversion-,DA,-%E2%80%90CON%E2%80%901%C2%A0%E2%80%93%20Annual" xr:uid="{B9F1A40D-F14E-4202-99BD-EB753B39B02C}"/>
    <hyperlink ref="U107" r:id="rId56" location="toc44294244298:~:text=Subgroup%3A%20Data%20Production-,DA,-%E2%80%90PRO%E2%80%901%C2%A0%E2%80%93%20Annual" xr:uid="{630F0AFA-BE86-432C-BF26-F0C78DF482E6}"/>
    <hyperlink ref="U83" r:id="rId57" location="tocxx349574" xr:uid="{63653844-42B9-453D-9864-DC8FC1751DB8}"/>
    <hyperlink ref="U86" r:id="rId58" location="toc48431248435" xr:uid="{B2A75680-8E22-4B33-963A-62860F3A4A50}"/>
    <hyperlink ref="U102" r:id="rId59" xr:uid="{65C7C0D5-A157-41D3-9E6A-D9D010AAF153}"/>
  </hyperlinks>
  <pageMargins left="0.7" right="0.7" top="0.75" bottom="0.75" header="0.3" footer="0.3"/>
  <headerFooter>
    <oddHeader>&amp;R&amp;"Aptos"&amp;12&amp;K000000 Protected B | Protégé B&amp;1#_x000D_</oddHeader>
  </headerFooter>
  <drawing r:id="rId6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91AD7-BDFD-4705-AEB0-B821D0329735}">
  <sheetPr codeName="Sheet8"/>
  <dimension ref="A1:J73"/>
  <sheetViews>
    <sheetView showGridLines="0" zoomScale="115" zoomScaleNormal="115" workbookViewId="0">
      <selection activeCell="O53" sqref="O53"/>
    </sheetView>
  </sheetViews>
  <sheetFormatPr defaultColWidth="8.7109375" defaultRowHeight="15.75" x14ac:dyDescent="0.25"/>
  <cols>
    <col min="1" max="1" width="27.140625" style="45" customWidth="1"/>
    <col min="2" max="2" width="55" style="46" customWidth="1"/>
    <col min="3" max="10" width="8.7109375" style="46"/>
    <col min="11" max="16384" width="8.7109375" style="42"/>
  </cols>
  <sheetData>
    <row r="1" spans="1:5" ht="33.6" customHeight="1" x14ac:dyDescent="0.25">
      <c r="A1" s="51" t="s">
        <v>1581</v>
      </c>
      <c r="B1" s="50" t="s">
        <v>1582</v>
      </c>
    </row>
    <row r="2" spans="1:5" x14ac:dyDescent="0.25">
      <c r="A2" s="47" cm="1">
        <f t="array" ref="A2:A59">_xlfn.UNIQUE(_xlfn._xlws.FILTER('5. Données salariales brutes'!C2:C1297,('5. Données salariales brutes'!F2:F1297 = "Duplicate")))</f>
        <v>85423</v>
      </c>
      <c r="B2" s="48" t="str" cm="1">
        <f t="array" ref="B2">_xlfn.TEXTJOIN(", ", TRUE, _xlfn._xlws.FILTER('5. Données salariales brutes'!A2:A1297, '5. Données salariales brutes'!C2:C1297=A2))</f>
        <v>AG-01, BI-01, CH-01</v>
      </c>
    </row>
    <row r="3" spans="1:5" x14ac:dyDescent="0.25">
      <c r="A3" s="49">
        <v>101162</v>
      </c>
      <c r="B3" s="126" t="str" cm="1">
        <f t="array" ref="B3">_xlfn.TEXTJOIN(", ", TRUE, _xlfn._xlws.FILTER('5. Données salariales brutes'!A3:A1298, '5. Données salariales brutes'!C3:C1298=A3))</f>
        <v>AG-02, BI-02, CH-02, PC-02</v>
      </c>
    </row>
    <row r="4" spans="1:5" x14ac:dyDescent="0.25">
      <c r="A4" s="47">
        <v>120292</v>
      </c>
      <c r="B4" s="48" t="str" cm="1">
        <f t="array" ref="B4">_xlfn.TEXTJOIN(", ", TRUE, _xlfn._xlws.FILTER('5. Données salariales brutes'!A4:A1299, '5. Données salariales brutes'!C4:C1299=A4))</f>
        <v>AG-03, BI-03, CH-03, OP-2</v>
      </c>
    </row>
    <row r="5" spans="1:5" x14ac:dyDescent="0.25">
      <c r="A5" s="49">
        <v>137710</v>
      </c>
      <c r="B5" s="126" t="str" cm="1">
        <f t="array" ref="B5">_xlfn.TEXTJOIN(", ", TRUE, _xlfn._xlws.FILTER('5. Données salariales brutes'!A5:A1300, '5. Données salariales brutes'!C5:C1300=A5))</f>
        <v>AG-04, BI-04, CH-04</v>
      </c>
    </row>
    <row r="6" spans="1:5" x14ac:dyDescent="0.25">
      <c r="A6" s="47">
        <v>150293</v>
      </c>
      <c r="B6" s="48" t="str" cm="1">
        <f t="array" ref="B6">_xlfn.TEXTJOIN(", ", TRUE, _xlfn._xlws.FILTER('5. Données salariales brutes'!A6:A1301, '5. Données salariales brutes'!C6:C1301=A6))</f>
        <v>AG-05, BI-05, CH-05</v>
      </c>
    </row>
    <row r="7" spans="1:5" x14ac:dyDescent="0.25">
      <c r="A7" s="49">
        <v>103079</v>
      </c>
      <c r="B7" s="126" t="str" cm="1">
        <f t="array" ref="B7">_xlfn.TEXTJOIN(", ", TRUE, _xlfn._xlws.FILTER('5. Données salariales brutes'!A7:A1302, '5. Données salariales brutes'!C7:C1302=A7))</f>
        <v>CX-2, FB-3</v>
      </c>
    </row>
    <row r="8" spans="1:5" ht="31.5" x14ac:dyDescent="0.25">
      <c r="A8" s="47">
        <v>97758</v>
      </c>
      <c r="B8" s="48" t="str" cm="1">
        <f t="array" ref="B8">_xlfn.TEXTJOIN(", ", TRUE, _xlfn._xlws.FILTER('5. Données salariales brutes'!A8:A1303, '5. Données salariales brutes'!C8:C1303=A8))</f>
        <v>ED-EST-05 Maritimes (EE 10), ED-EST-06 Manitoba (EE 6)</v>
      </c>
    </row>
    <row r="9" spans="1:5" x14ac:dyDescent="0.25">
      <c r="A9" s="49">
        <v>51250</v>
      </c>
      <c r="B9" s="126" t="str" cm="1">
        <f t="array" ref="B9">_xlfn.TEXTJOIN(", ", TRUE, _xlfn._xlws.FILTER('5. Données salariales brutes'!A9:A1304, '5. Données salariales brutes'!C9:C1304=A9))</f>
        <v>ED-EST-01 Québec (EE 3), ED-EST-02 Québec (EE 2)</v>
      </c>
    </row>
    <row r="10" spans="1:5" x14ac:dyDescent="0.25">
      <c r="A10" s="47">
        <v>70436</v>
      </c>
      <c r="B10" s="48" t="str" cm="1">
        <f t="array" ref="B10">_xlfn.TEXTJOIN(", ", TRUE, _xlfn._xlws.FILTER('5. Données salariales brutes'!A10:A1305, '5. Données salariales brutes'!C10:C1305=A10))</f>
        <v>ED-EST-01 Québec (EE 9), ED-EST-02 Alberta (EE 8)</v>
      </c>
    </row>
    <row r="11" spans="1:5" x14ac:dyDescent="0.25">
      <c r="A11" s="49">
        <v>75472</v>
      </c>
      <c r="B11" s="126" t="str" cm="1">
        <f t="array" ref="B11">_xlfn.TEXTJOIN(", ", TRUE, _xlfn._xlws.FILTER('5. Données salariales brutes'!A11:A1306, '5. Données salariales brutes'!C11:C1306=A11))</f>
        <v>ED-EST-04 Colombie-Britannique (EE 4), GT-03</v>
      </c>
    </row>
    <row r="12" spans="1:5" ht="47.25" x14ac:dyDescent="0.25">
      <c r="A12" s="47">
        <v>56606</v>
      </c>
      <c r="B12" s="48" t="str" cm="1">
        <f t="array" ref="B12">_xlfn.TEXTJOIN(", ", TRUE, _xlfn._xlws.FILTER('5. Données salariales brutes'!A12:A1307, '5. Données salariales brutes'!C12:C1307=A12))</f>
        <v>EU-TEA (Maritimes), EU-TEA (Québec), EU-TEA (Ontario), EU-TEA (Manitoba), EU-TEA (Saskatchewan), EU-TEA (Alberta), EU-TEA (Colombie-Britannique)</v>
      </c>
    </row>
    <row r="13" spans="1:5" x14ac:dyDescent="0.25">
      <c r="A13" s="49">
        <v>74653.420800000007</v>
      </c>
      <c r="B13" s="126" t="str" cm="1">
        <f t="array" ref="B13">_xlfn.TEXTJOIN(", ", TRUE, _xlfn._xlws.FILTER('5. Données salariales brutes'!A13:A1308, '5. Données salariales brutes'!C13:C1308=A13))</f>
        <v>GL-AIM-9, GL-GHW-7</v>
      </c>
      <c r="C13" s="43"/>
      <c r="D13" s="43"/>
      <c r="E13" s="43"/>
    </row>
    <row r="14" spans="1:5" x14ac:dyDescent="0.25">
      <c r="A14" s="47">
        <v>81832.838400000008</v>
      </c>
      <c r="B14" s="48" t="str" cm="1">
        <f t="array" ref="B14">_xlfn.TEXTJOIN(", ", TRUE, _xlfn._xlws.FILTER('5. Données salariales brutes'!A14:A1309, '5. Données salariales brutes'!C14:C1309=A14))</f>
        <v>GL-AMW-12, GL-GHW-10</v>
      </c>
    </row>
    <row r="15" spans="1:5" x14ac:dyDescent="0.25">
      <c r="A15" s="49">
        <v>77157.868799999997</v>
      </c>
      <c r="B15" s="126" t="str" cm="1">
        <f t="array" ref="B15">_xlfn.TEXTJOIN(", ", TRUE, _xlfn._xlws.FILTER('5. Données salariales brutes'!A15:A1310, '5. Données salariales brutes'!C15:C1310=A15))</f>
        <v>GL-COI-00, GL-MAN-9</v>
      </c>
    </row>
    <row r="16" spans="1:5" x14ac:dyDescent="0.25">
      <c r="A16" s="47">
        <v>93165.465599999996</v>
      </c>
      <c r="B16" s="48" t="str" cm="1">
        <f t="array" ref="B16">_xlfn.TEXTJOIN(", ", TRUE, _xlfn._xlws.FILTER('5. Données salariales brutes'!A16:A1311, '5. Données salariales brutes'!C16:C1311=A16))</f>
        <v>GL-COI-13, GL-PIP-13</v>
      </c>
    </row>
    <row r="17" spans="1:2" x14ac:dyDescent="0.25">
      <c r="A17" s="49">
        <v>80434.521599999993</v>
      </c>
      <c r="B17" s="126" t="str" cm="1">
        <f t="array" ref="B17">_xlfn.TEXTJOIN(", ", TRUE, _xlfn._xlws.FILTER('5. Données salariales brutes'!A17:A1312, '5. Données salariales brutes'!C17:C1312=A17))</f>
        <v>GL-EIM-9, SR-W (Groupe salarial 9) APC-8</v>
      </c>
    </row>
    <row r="18" spans="1:2" x14ac:dyDescent="0.25">
      <c r="A18" s="47">
        <v>88720.070399999997</v>
      </c>
      <c r="B18" s="48" t="str" cm="1">
        <f t="array" ref="B18">_xlfn.TEXTJOIN(", ", TRUE, _xlfn._xlws.FILTER('5. Données salariales brutes'!A18:A1313, '5. Données salariales brutes'!C18:C1313=A18))</f>
        <v>GL-EIM-11, GL-MAN-13</v>
      </c>
    </row>
    <row r="19" spans="1:2" x14ac:dyDescent="0.25">
      <c r="A19" s="49">
        <v>72524.639999999999</v>
      </c>
      <c r="B19" s="126" t="str" cm="1">
        <f t="array" ref="B19">_xlfn.TEXTJOIN(", ", TRUE, _xlfn._xlws.FILTER('5. Données salariales brutes'!A19:A1314, '5. Données salariales brutes'!C19:C1314=A19))</f>
        <v>GL-GHW-6, GL-MOC-8</v>
      </c>
    </row>
    <row r="20" spans="1:2" x14ac:dyDescent="0.25">
      <c r="A20" s="47">
        <v>77637.888000000006</v>
      </c>
      <c r="B20" s="48" t="str" cm="1">
        <f t="array" ref="B20">_xlfn.TEXTJOIN(", ", TRUE, _xlfn._xlws.FILTER('5. Données salariales brutes'!A20:A1315, '5. Données salariales brutes'!C20:C1315=A20))</f>
        <v>GL-GHW-8, GL-MAM-9</v>
      </c>
    </row>
    <row r="21" spans="1:2" x14ac:dyDescent="0.25">
      <c r="A21" s="49">
        <v>74236.012799999997</v>
      </c>
      <c r="B21" s="126" t="str" cm="1">
        <f t="array" ref="B21">_xlfn.TEXTJOIN(", ", TRUE, _xlfn._xlws.FILTER('5. Données salariales brutes'!A21:A1316, '5. Données salariales brutes'!C21:C1316=A21))</f>
        <v>GL-INM-10, GL-PIP-00</v>
      </c>
    </row>
    <row r="22" spans="1:2" x14ac:dyDescent="0.25">
      <c r="A22" s="47">
        <v>76907.423999999999</v>
      </c>
      <c r="B22" s="48" t="str" cm="1">
        <f t="array" ref="B22">_xlfn.TEXTJOIN(", ", TRUE, _xlfn._xlws.FILTER('5. Données salariales brutes'!A22:A1317, '5. Données salariales brutes'!C22:C1317=A22))</f>
        <v>GL-INM-11, GL-PRW-9</v>
      </c>
    </row>
    <row r="23" spans="1:2" x14ac:dyDescent="0.25">
      <c r="A23" s="49">
        <v>71418.508799999996</v>
      </c>
      <c r="B23" s="126" t="str" cm="1">
        <f t="array" ref="B23">_xlfn.TEXTJOIN(", ", TRUE, _xlfn._xlws.FILTER('5. Données salariales brutes'!A23:A1318, '5. Données salariales brutes'!C23:C1318=A23))</f>
        <v>GL-MAM-00, GL-MST-10</v>
      </c>
    </row>
    <row r="24" spans="1:2" x14ac:dyDescent="0.25">
      <c r="A24" s="47">
        <v>67077.465599999996</v>
      </c>
      <c r="B24" s="48" t="str" cm="1">
        <f t="array" ref="B24">_xlfn.TEXTJOIN(", ", TRUE, _xlfn._xlws.FILTER('5. Données salariales brutes'!A24:A1319, '5. Données salariales brutes'!C24:C1319=A24))</f>
        <v>GL-MAM-5, HP-01</v>
      </c>
    </row>
    <row r="25" spans="1:2" x14ac:dyDescent="0.25">
      <c r="A25" s="49">
        <v>92476.742400000003</v>
      </c>
      <c r="B25" s="126" t="str" cm="1">
        <f t="array" ref="B25">_xlfn.TEXTJOIN(", ", TRUE, _xlfn._xlws.FILTER('5. Données salariales brutes'!A25:A1320, '5. Données salariales brutes'!C25:C1320=A25))</f>
        <v>GL-MAM-14, GL-SMW-11</v>
      </c>
    </row>
    <row r="26" spans="1:2" x14ac:dyDescent="0.25">
      <c r="A26" s="47">
        <v>66221.779200000004</v>
      </c>
      <c r="B26" s="48" t="str" cm="1">
        <f t="array" ref="B26">_xlfn.TEXTJOIN(", ", TRUE, _xlfn._xlws.FILTER('5. Données salariales brutes'!A26:A1321, '5. Données salariales brutes'!C26:C1321=A26))</f>
        <v>GL-MAN-5, GL-PRW-5</v>
      </c>
    </row>
    <row r="27" spans="1:2" x14ac:dyDescent="0.25">
      <c r="A27" s="49">
        <v>82709.395199999999</v>
      </c>
      <c r="B27" s="126" t="str" cm="1">
        <f t="array" ref="B27">_xlfn.TEXTJOIN(", ", TRUE, _xlfn._xlws.FILTER('5. Données salariales brutes'!A27:A1322, '5. Données salariales brutes'!C27:C1322=A27))</f>
        <v>GL-MAN-11, GL-WOW-11</v>
      </c>
    </row>
    <row r="28" spans="1:2" x14ac:dyDescent="0.25">
      <c r="A28" s="47">
        <v>78952.723199999993</v>
      </c>
      <c r="B28" s="48" t="str" cm="1">
        <f t="array" ref="B28">_xlfn.TEXTJOIN(", ", TRUE, _xlfn._xlws.FILTER('5. Données salariales brutes'!A28:A1323, '5. Données salariales brutes'!C28:C1323=A28))</f>
        <v>GL-MST-13, GL-PCF-8</v>
      </c>
    </row>
    <row r="29" spans="1:2" x14ac:dyDescent="0.25">
      <c r="A29" s="49">
        <v>85443.417600000001</v>
      </c>
      <c r="B29" s="126" t="str" cm="1">
        <f t="array" ref="B29">_xlfn.TEXTJOIN(", ", TRUE, _xlfn._xlws.FILTER('5. Données salariales brutes'!A29:A1324, '5. Données salariales brutes'!C29:C1324=A29))</f>
        <v>GL-PCF-10, SR-E (Groupe salarial 3 MDO-4)</v>
      </c>
    </row>
    <row r="30" spans="1:2" x14ac:dyDescent="0.25">
      <c r="A30" s="47">
        <v>88490.495999999999</v>
      </c>
      <c r="B30" s="48" t="str" cm="1">
        <f t="array" ref="B30">_xlfn.TEXTJOIN(", ", TRUE, _xlfn._xlws.FILTER('5. Données salariales brutes'!A30:A1325, '5. Données salariales brutes'!C30:C1325=A30))</f>
        <v>GL-PCF-11, SR-W (Groupe salarial 7)</v>
      </c>
    </row>
    <row r="31" spans="1:2" x14ac:dyDescent="0.25">
      <c r="A31" s="49">
        <v>80768.448000000004</v>
      </c>
      <c r="B31" s="126" t="str" cm="1">
        <f t="array" ref="B31">_xlfn.TEXTJOIN(", ", TRUE, _xlfn._xlws.FILTER('5. Données salariales brutes'!A31:A1326, '5. Données salariales brutes'!C31:C1326=A31))</f>
        <v>GL-PIP-9, SR-E (Groupe salarial 2 ELE-2)</v>
      </c>
    </row>
    <row r="32" spans="1:2" x14ac:dyDescent="0.25">
      <c r="A32" s="47">
        <v>85819.084799999997</v>
      </c>
      <c r="B32" s="48" t="str" cm="1">
        <f t="array" ref="B32">_xlfn.TEXTJOIN(", ", TRUE, _xlfn._xlws.FILTER('5. Données salariales brutes'!A32:A1327, '5. Données salariales brutes'!C32:C1327=A32))</f>
        <v>GL-PRW-12, GL-SMW-9, GL-VHE-10</v>
      </c>
    </row>
    <row r="33" spans="1:2" x14ac:dyDescent="0.25">
      <c r="A33" s="49">
        <v>80392.780800000008</v>
      </c>
      <c r="B33" s="126" t="str" cm="1">
        <f t="array" ref="B33">_xlfn.TEXTJOIN(", ", TRUE, _xlfn._xlws.FILTER('5. Données salariales brutes'!A33:A1328, '5. Données salariales brutes'!C33:C1328=A33))</f>
        <v>HP-03, SR-W (Groupe salarial 9) APD-10</v>
      </c>
    </row>
    <row r="34" spans="1:2" x14ac:dyDescent="0.25">
      <c r="A34" s="47">
        <v>94104</v>
      </c>
      <c r="B34" s="48" t="e" cm="1">
        <f t="array" ref="B34">_xlfn.TEXTJOIN(", ", TRUE, _xlfn._xlws.FILTER('5. Données salariales brutes'!A34:A1329, '5. Données salariales brutes'!C41:C1329=A34))</f>
        <v>#VALUE!</v>
      </c>
    </row>
    <row r="35" spans="1:2" x14ac:dyDescent="0.25">
      <c r="A35" s="49">
        <v>106456</v>
      </c>
      <c r="B35" s="126" t="e" cm="1">
        <f t="array" ref="B35">_xlfn.TEXTJOIN(", ", TRUE, _xlfn._xlws.FILTER('5. Données salariales brutes'!A35:A1330, '5. Données salariales brutes'!C41:C1330=A35))</f>
        <v>#VALUE!</v>
      </c>
    </row>
    <row r="36" spans="1:2" x14ac:dyDescent="0.25">
      <c r="A36" s="47">
        <v>109001</v>
      </c>
      <c r="B36" s="48" t="e" cm="1">
        <f t="array" ref="B36">_xlfn.TEXTJOIN(", ", TRUE, _xlfn._xlws.FILTER('5. Données salariales brutes'!A36:A1331, '5. Données salariales brutes'!C41:C1331=A36))</f>
        <v>#VALUE!</v>
      </c>
    </row>
    <row r="37" spans="1:2" x14ac:dyDescent="0.25">
      <c r="A37" s="49">
        <v>115426</v>
      </c>
      <c r="B37" s="126" t="e" cm="1">
        <f t="array" ref="B37">_xlfn.TEXTJOIN(", ", TRUE, _xlfn._xlws.FILTER('5. Données salariales brutes'!A37:A1332, '5. Données salariales brutes'!C41:C1332=A37))</f>
        <v>#VALUE!</v>
      </c>
    </row>
    <row r="38" spans="1:2" x14ac:dyDescent="0.25">
      <c r="A38" s="47">
        <v>122344</v>
      </c>
      <c r="B38" s="48" t="e" cm="1">
        <f t="array" ref="B38">_xlfn.TEXTJOIN(", ", TRUE, _xlfn._xlws.FILTER('5. Données salariales brutes'!A38:A1333, '5. Données salariales brutes'!C41:C1333=A38))</f>
        <v>#VALUE!</v>
      </c>
    </row>
    <row r="39" spans="1:2" x14ac:dyDescent="0.25">
      <c r="A39" s="49">
        <v>131257</v>
      </c>
      <c r="B39" s="126" t="e" cm="1">
        <f t="array" ref="B39">_xlfn.TEXTJOIN(", ", TRUE, _xlfn._xlws.FILTER('5. Données salariales brutes'!A39:A1334, '5. Données salariales brutes'!C41:C1334=A39))</f>
        <v>#VALUE!</v>
      </c>
    </row>
    <row r="40" spans="1:2" x14ac:dyDescent="0.25">
      <c r="A40" s="47">
        <v>145702</v>
      </c>
      <c r="B40" s="48" t="e" cm="1">
        <f t="array" ref="B40">_xlfn.TEXTJOIN(", ", TRUE, _xlfn._xlws.FILTER('5. Données salariales brutes'!A40:A1335, '5. Données salariales brutes'!C41:C1335=A40))</f>
        <v>#VALUE!</v>
      </c>
    </row>
    <row r="41" spans="1:2" x14ac:dyDescent="0.25">
      <c r="A41" s="49">
        <v>154064</v>
      </c>
      <c r="B41" s="126" t="str" cm="1">
        <f t="array" ref="B41">_xlfn.TEXTJOIN(", ", TRUE, _xlfn._xlws.FILTER('5. Données salariales brutes'!A41:A1336, '5. Données salariales brutes'!C41:C1336=A41))</f>
        <v>NU-CHN-8, NU-HOS-8</v>
      </c>
    </row>
    <row r="42" spans="1:2" x14ac:dyDescent="0.25">
      <c r="A42" s="47">
        <v>37172</v>
      </c>
      <c r="B42" s="48" t="str" cm="1">
        <f t="array" ref="B42">_xlfn.TEXTJOIN(", ", TRUE, _xlfn._xlws.FILTER('5. Données salariales brutes'!A42:A1337, '5. Données salariales brutes'!C42:C1337=A42))</f>
        <v>OE-BEO-1, OE-CEO-1, OE-DEO-1, OE-MSE-1, OE-MEO-1</v>
      </c>
    </row>
    <row r="43" spans="1:2" x14ac:dyDescent="0.25">
      <c r="A43" s="49">
        <v>43721</v>
      </c>
      <c r="B43" s="126" t="str" cm="1">
        <f t="array" ref="B43">_xlfn.TEXTJOIN(", ", TRUE, _xlfn._xlws.FILTER('5. Données salariales brutes'!A43:A1338, '5. Données salariales brutes'!C43:C1338=A43))</f>
        <v>OE-BEO-2, OE-CEO-2, OE-DEO-2, OE-MSE-2, OE-MEO-2</v>
      </c>
    </row>
    <row r="44" spans="1:2" x14ac:dyDescent="0.25">
      <c r="A44" s="47">
        <v>47398</v>
      </c>
      <c r="B44" s="48" t="str" cm="1">
        <f t="array" ref="B44">_xlfn.TEXTJOIN(", ", TRUE, _xlfn._xlws.FILTER('5. Données salariales brutes'!A44:A1339, '5. Données salariales brutes'!C44:C1339=A44))</f>
        <v>OE-CEO-3, OE-DEO-3, OE-MEO-3</v>
      </c>
    </row>
    <row r="45" spans="1:2" x14ac:dyDescent="0.25">
      <c r="A45" s="49">
        <v>79952</v>
      </c>
      <c r="B45" s="126" t="str" cm="1">
        <f t="array" ref="B45">_xlfn.TEXTJOIN(", ", TRUE, _xlfn._xlws.FILTER('5. Données salariales brutes'!A45:A1340, '5. Données salariales brutes'!C45:C1340=A45))</f>
        <v>PO-IMA-01, PO-LES-IM-01</v>
      </c>
    </row>
    <row r="46" spans="1:2" x14ac:dyDescent="0.25">
      <c r="A46" s="47">
        <v>87946</v>
      </c>
      <c r="B46" s="48" t="str" cm="1">
        <f t="array" ref="B46">_xlfn.TEXTJOIN(", ", TRUE, _xlfn._xlws.FILTER('5. Données salariales brutes'!A46:A1341, '5. Données salariales brutes'!C46:C1341=A46))</f>
        <v>PO-IMA-02, PO-LES-TO-02, PO-LES-IM-02, PO-TCO-02</v>
      </c>
    </row>
    <row r="47" spans="1:2" x14ac:dyDescent="0.25">
      <c r="A47" s="49">
        <v>95864</v>
      </c>
      <c r="B47" s="126" t="str" cm="1">
        <f t="array" ref="B47">_xlfn.TEXTJOIN(", ", TRUE, _xlfn._xlws.FILTER('5. Données salariales brutes'!A47:A1342, '5. Données salariales brutes'!C47:C1342=A47))</f>
        <v>PO-IMA-03, PO-LES-IM-03</v>
      </c>
    </row>
    <row r="48" spans="1:2" x14ac:dyDescent="0.25">
      <c r="A48" s="47">
        <v>79953</v>
      </c>
      <c r="B48" s="48" t="str" cm="1">
        <f t="array" ref="B48">_xlfn.TEXTJOIN(", ", TRUE, _xlfn._xlws.FILTER('5. Données salariales brutes'!A48:A1343, '5. Données salariales brutes'!C48:C1343=A48))</f>
        <v>PO-LES-TO-01, PO-TCO-01</v>
      </c>
    </row>
    <row r="49" spans="1:2" x14ac:dyDescent="0.25">
      <c r="A49" s="49">
        <v>95861</v>
      </c>
      <c r="B49" s="126" t="str" cm="1">
        <f t="array" ref="B49">_xlfn.TEXTJOIN(", ", TRUE, _xlfn._xlws.FILTER('5. Données salariales brutes'!A49:A1344, '5. Données salariales brutes'!C49:C1344=A49))</f>
        <v>PO-LES-TO-03, PO-TCO-03</v>
      </c>
    </row>
    <row r="50" spans="1:2" x14ac:dyDescent="0.25">
      <c r="A50" s="47">
        <v>104489</v>
      </c>
      <c r="B50" s="48" t="str" cm="1">
        <f t="array" ref="B50">_xlfn.TEXTJOIN(", ", TRUE, _xlfn._xlws.FILTER('5. Données salariales brutes'!A50:A1345, '5. Données salariales brutes'!C50:C1345=A50))</f>
        <v>PO-LES-TO-04, PO-TCO-04</v>
      </c>
    </row>
    <row r="51" spans="1:2" ht="31.5" x14ac:dyDescent="0.25">
      <c r="A51" s="49">
        <v>65640</v>
      </c>
      <c r="B51" s="126" t="str" cm="1">
        <f t="array" ref="B51">_xlfn.TEXTJOIN(", ", TRUE, _xlfn._xlws.FILTER('5. Données salariales brutes'!A51:A1346, '5. Données salariales brutes'!C51:C1346=A51))</f>
        <v>SC-1 (service du pont et service de la chambre des machines), SC-STD-1</v>
      </c>
    </row>
    <row r="52" spans="1:2" ht="31.5" x14ac:dyDescent="0.25">
      <c r="A52" s="47">
        <v>67068</v>
      </c>
      <c r="B52" s="48" t="str" cm="1">
        <f t="array" ref="B52">_xlfn.TEXTJOIN(", ", TRUE, _xlfn._xlws.FILTER('5. Données salariales brutes'!A52:A1347, '5. Données salariales brutes'!C52:C1347=A52))</f>
        <v>SC-2 (service du pont et service de la chambre des machines), SC-STD-2</v>
      </c>
    </row>
    <row r="53" spans="1:2" ht="31.5" x14ac:dyDescent="0.25">
      <c r="A53" s="49">
        <v>69240</v>
      </c>
      <c r="B53" s="126" t="str" cm="1">
        <f t="array" ref="B53">_xlfn.TEXTJOIN(", ", TRUE, _xlfn._xlws.FILTER('5. Données salariales brutes'!A53:A1348, '5. Données salariales brutes'!C53:C1348=A53))</f>
        <v>SC-3 (service du pont et service de la chambre des machines), SC-STD-3</v>
      </c>
    </row>
    <row r="54" spans="1:2" ht="31.5" x14ac:dyDescent="0.25">
      <c r="A54" s="47">
        <v>71496</v>
      </c>
      <c r="B54" s="48" t="str" cm="1">
        <f t="array" ref="B54">_xlfn.TEXTJOIN(", ", TRUE, _xlfn._xlws.FILTER('5. Données salariales brutes'!A54:A1349, '5. Données salariales brutes'!C54:C1349=A54))</f>
        <v>SC-4 (service du pont et service de la chambre des machines), SC-STD-4</v>
      </c>
    </row>
    <row r="55" spans="1:2" ht="31.5" x14ac:dyDescent="0.25">
      <c r="A55" s="49">
        <v>73788</v>
      </c>
      <c r="B55" s="126" t="str" cm="1">
        <f t="array" ref="B55">_xlfn.TEXTJOIN(", ", TRUE, _xlfn._xlws.FILTER('5. Données salariales brutes'!A55:A1350, '5. Données salariales brutes'!C55:C1350=A55))</f>
        <v>SC-5 (service du pont et service de la chambre des machines), SC-STD-5</v>
      </c>
    </row>
    <row r="56" spans="1:2" ht="31.5" x14ac:dyDescent="0.25">
      <c r="A56" s="47">
        <v>76236</v>
      </c>
      <c r="B56" s="48" t="str" cm="1">
        <f t="array" ref="B56">_xlfn.TEXTJOIN(", ", TRUE, _xlfn._xlws.FILTER('5. Données salariales brutes'!A56:A1351, '5. Données salariales brutes'!C56:C1351=A56))</f>
        <v>SC-6 (service du pont et service de la chambre des machines), SC-STD-6</v>
      </c>
    </row>
    <row r="57" spans="1:2" ht="31.5" x14ac:dyDescent="0.25">
      <c r="A57" s="49">
        <v>78708</v>
      </c>
      <c r="B57" s="126" t="str" cm="1">
        <f t="array" ref="B57">_xlfn.TEXTJOIN(", ", TRUE, _xlfn._xlws.FILTER('5. Données salariales brutes'!A57:A1352, '5. Données salariales brutes'!C57:C1352=A57))</f>
        <v>SC-7 (service du pont et service de la chambre des machines), SC-STD-7</v>
      </c>
    </row>
    <row r="58" spans="1:2" x14ac:dyDescent="0.25">
      <c r="A58" s="47">
        <v>88344.403200000001</v>
      </c>
      <c r="B58" s="48" t="str" cm="1">
        <f t="array" ref="B58">_xlfn.TEXTJOIN(", ", TRUE, _xlfn._xlws.FILTER('5. Données salariales brutes'!A58:A1353, '5. Données salariales brutes'!C58:C1353=A58))</f>
        <v>SR-E (APA), SR-E (APB)</v>
      </c>
    </row>
    <row r="59" spans="1:2" ht="31.5" x14ac:dyDescent="0.25">
      <c r="A59" s="49">
        <v>42366.912000000004</v>
      </c>
      <c r="B59" s="126" t="str" cm="1">
        <f t="array" ref="B59">_xlfn.TEXTJOIN(", ", TRUE, _xlfn._xlws.FILTER('5. Données salariales brutes'!A59:A1354, '5. Données salariales brutes'!C59:C1354=A59))</f>
        <v>SR-W (Groupe salarial 9) APC-1, SR-W (Groupe salarial 9) APD-1</v>
      </c>
    </row>
    <row r="60" spans="1:2" x14ac:dyDescent="0.25">
      <c r="A60" s="47"/>
      <c r="B60" s="48" t="str" cm="1">
        <f t="array" ref="B60">_xlfn.TEXTJOIN(", ", TRUE, _xlfn._xlws.FILTER('5. Données salariales brutes'!A60:A1355, '5. Données salariales brutes'!C60:C1355=A60))</f>
        <v/>
      </c>
    </row>
    <row r="61" spans="1:2" x14ac:dyDescent="0.25">
      <c r="A61" s="49"/>
      <c r="B61" s="126" t="str" cm="1">
        <f t="array" ref="B61">_xlfn.TEXTJOIN(", ", TRUE, _xlfn._xlws.FILTER('5. Données salariales brutes'!A61:A1356, '5. Données salariales brutes'!C61:C1356=A61))</f>
        <v/>
      </c>
    </row>
    <row r="62" spans="1:2" x14ac:dyDescent="0.25">
      <c r="A62" s="47"/>
      <c r="B62" s="48" t="str" cm="1">
        <f t="array" ref="B62">_xlfn.TEXTJOIN(", ", TRUE, _xlfn._xlws.FILTER('5. Données salariales brutes'!A62:A1357, '5. Données salariales brutes'!C62:C1357=A62))</f>
        <v/>
      </c>
    </row>
    <row r="63" spans="1:2" x14ac:dyDescent="0.25">
      <c r="A63" s="49"/>
      <c r="B63" s="126" t="str" cm="1">
        <f t="array" ref="B63">_xlfn.TEXTJOIN(", ", TRUE, _xlfn._xlws.FILTER('5. Données salariales brutes'!A63:A1358, '5. Données salariales brutes'!C63:C1358=A63))</f>
        <v/>
      </c>
    </row>
    <row r="64" spans="1:2" x14ac:dyDescent="0.25">
      <c r="A64" s="47"/>
      <c r="B64" s="48" t="e" cm="1">
        <f t="array" ref="B64">_xlfn.TEXTJOIN(", ", TRUE, _xlfn._xlws.FILTER('5. Données salariales brutes'!A64:A1359, '5. Données salariales brutes'!C84:C1359=A64))</f>
        <v>#VALUE!</v>
      </c>
    </row>
    <row r="65" spans="1:2" x14ac:dyDescent="0.25">
      <c r="A65" s="49"/>
      <c r="B65" s="126" t="e" cm="1">
        <f t="array" ref="B65">_xlfn.TEXTJOIN(", ", TRUE, _xlfn._xlws.FILTER('5. Données salariales brutes'!A65:A1360, '5. Données salariales brutes'!C84:C1360=A65))</f>
        <v>#VALUE!</v>
      </c>
    </row>
    <row r="66" spans="1:2" x14ac:dyDescent="0.25">
      <c r="A66" s="47"/>
      <c r="B66" s="48" t="e" cm="1">
        <f t="array" ref="B66">_xlfn.TEXTJOIN(", ", TRUE, _xlfn._xlws.FILTER('5. Données salariales brutes'!A66:A1361, '5. Données salariales brutes'!C84:C1361=A66))</f>
        <v>#VALUE!</v>
      </c>
    </row>
    <row r="67" spans="1:2" x14ac:dyDescent="0.25">
      <c r="A67" s="49"/>
      <c r="B67" s="126" t="e" cm="1">
        <f t="array" ref="B67">_xlfn.TEXTJOIN(", ", TRUE, _xlfn._xlws.FILTER('5. Données salariales brutes'!A67:A1362, '5. Données salariales brutes'!C84:C1362=A67))</f>
        <v>#VALUE!</v>
      </c>
    </row>
    <row r="68" spans="1:2" x14ac:dyDescent="0.25">
      <c r="A68" s="47"/>
      <c r="B68" s="48" t="e" cm="1">
        <f t="array" ref="B68">_xlfn.TEXTJOIN(", ", TRUE, _xlfn._xlws.FILTER('5. Données salariales brutes'!A68:A1363, '5. Données salariales brutes'!C84:C1363=A68))</f>
        <v>#VALUE!</v>
      </c>
    </row>
    <row r="69" spans="1:2" x14ac:dyDescent="0.25">
      <c r="A69" s="49"/>
      <c r="B69" s="126" t="e" cm="1">
        <f t="array" ref="B69">_xlfn.TEXTJOIN(", ", TRUE, _xlfn._xlws.FILTER('5. Données salariales brutes'!A69:A1364, '5. Données salariales brutes'!C84:C1364=A69))</f>
        <v>#VALUE!</v>
      </c>
    </row>
    <row r="70" spans="1:2" x14ac:dyDescent="0.25">
      <c r="A70" s="47"/>
      <c r="B70" s="48" t="e" cm="1">
        <f t="array" ref="B70">_xlfn.TEXTJOIN(", ", TRUE, _xlfn._xlws.FILTER('5. Données salariales brutes'!A70:A1365, '5. Données salariales brutes'!C84:C1365=A70))</f>
        <v>#VALUE!</v>
      </c>
    </row>
    <row r="71" spans="1:2" x14ac:dyDescent="0.25">
      <c r="A71" s="49"/>
      <c r="B71" s="126" t="e" cm="1">
        <f t="array" ref="B71">_xlfn.TEXTJOIN(", ", TRUE, _xlfn._xlws.FILTER('5. Données salariales brutes'!A71:A1366, '5. Données salariales brutes'!C84:C1366=A71))</f>
        <v>#VALUE!</v>
      </c>
    </row>
    <row r="72" spans="1:2" x14ac:dyDescent="0.25">
      <c r="A72" s="47"/>
      <c r="B72" s="48" t="e" cm="1">
        <f t="array" ref="B72">_xlfn.TEXTJOIN(", ", TRUE, _xlfn._xlws.FILTER('5. Données salariales brutes'!A72:A1367, '5. Données salariales brutes'!C84:C1367=A72))</f>
        <v>#VALUE!</v>
      </c>
    </row>
    <row r="73" spans="1:2" x14ac:dyDescent="0.25">
      <c r="A73" s="49"/>
      <c r="B73" s="126" t="e" cm="1">
        <f t="array" ref="B73">_xlfn.TEXTJOIN(", ", TRUE, _xlfn._xlws.FILTER('5. Données salariales brutes'!A73:A1368, '5. Données salariales brutes'!C84:C1368=A73))</f>
        <v>#VALUE!</v>
      </c>
    </row>
  </sheetData>
  <pageMargins left="0.70866141732283472" right="0.70866141732283472" top="0.74803149606299213" bottom="0.74803149606299213" header="0.31496062992125984" footer="0.31496062992125984"/>
  <pageSetup paperSize="9" orientation="portrait" r:id="rId1"/>
  <headerFooter>
    <oddHeader xml:space="preserve">&amp;L&amp;A&amp;R&amp;"Aptos"&amp;12&amp;K000000 Protected B | Protégé B&amp;1#_x000D_&amp;"Aptos Narrow"&amp;11&amp;K000000&amp;"Aptos Narrow"&amp;11&amp;K000000&amp;"Aptos Narrow"&amp;11&amp;K000000&amp;K0000FFPROTECTED B / PROTÉGÉ B
Cabinet Confidences / Renseignements confidentiels du Cabinet
</oddHeader>
    <oddFooter>&amp;C&amp;P of &amp;N</oddFoot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9392-87DA-45F7-A6DF-5A3279AAB204}">
  <sheetPr codeName="Sheet9"/>
  <dimension ref="B1:D462"/>
  <sheetViews>
    <sheetView showGridLines="0" workbookViewId="0">
      <selection activeCell="O53" sqref="O53"/>
    </sheetView>
  </sheetViews>
  <sheetFormatPr defaultRowHeight="15" x14ac:dyDescent="0.25"/>
  <cols>
    <col min="2" max="2" width="15.42578125" style="16" customWidth="1"/>
    <col min="4" max="4" width="15" style="16" customWidth="1"/>
  </cols>
  <sheetData>
    <row r="1" spans="2:4" x14ac:dyDescent="0.25">
      <c r="B1" s="162" t="s">
        <v>1583</v>
      </c>
      <c r="D1" s="162" t="s">
        <v>1584</v>
      </c>
    </row>
    <row r="2" spans="2:4" x14ac:dyDescent="0.25">
      <c r="B2" s="162"/>
      <c r="D2" s="162"/>
    </row>
    <row r="3" spans="2:4" x14ac:dyDescent="0.25">
      <c r="B3" s="162"/>
      <c r="D3" s="162"/>
    </row>
    <row r="4" spans="2:4" x14ac:dyDescent="0.25">
      <c r="B4" s="68" t="s">
        <v>122</v>
      </c>
      <c r="D4" s="68" t="s">
        <v>122</v>
      </c>
    </row>
    <row r="5" spans="2:4" x14ac:dyDescent="0.25">
      <c r="B5" s="68" t="s">
        <v>126</v>
      </c>
      <c r="D5" s="68" t="s">
        <v>126</v>
      </c>
    </row>
    <row r="6" spans="2:4" x14ac:dyDescent="0.25">
      <c r="B6" s="89" t="s">
        <v>128</v>
      </c>
      <c r="D6" s="68" t="s">
        <v>129</v>
      </c>
    </row>
    <row r="7" spans="2:4" x14ac:dyDescent="0.25">
      <c r="B7" s="68" t="s">
        <v>129</v>
      </c>
      <c r="D7" s="68" t="s">
        <v>131</v>
      </c>
    </row>
    <row r="8" spans="2:4" x14ac:dyDescent="0.25">
      <c r="B8" s="68" t="s">
        <v>131</v>
      </c>
      <c r="D8" s="68" t="s">
        <v>20</v>
      </c>
    </row>
    <row r="9" spans="2:4" x14ac:dyDescent="0.25">
      <c r="B9" s="68" t="s">
        <v>20</v>
      </c>
      <c r="D9" s="68" t="s">
        <v>132</v>
      </c>
    </row>
    <row r="10" spans="2:4" x14ac:dyDescent="0.25">
      <c r="B10" s="68" t="s">
        <v>132</v>
      </c>
      <c r="D10" s="68" t="s">
        <v>133</v>
      </c>
    </row>
    <row r="11" spans="2:4" x14ac:dyDescent="0.25">
      <c r="B11" s="68" t="s">
        <v>133</v>
      </c>
      <c r="D11" s="68" t="s">
        <v>165</v>
      </c>
    </row>
    <row r="12" spans="2:4" x14ac:dyDescent="0.25">
      <c r="B12" s="68" t="s">
        <v>165</v>
      </c>
      <c r="D12" s="68" t="s">
        <v>168</v>
      </c>
    </row>
    <row r="13" spans="2:4" x14ac:dyDescent="0.25">
      <c r="B13" s="68" t="s">
        <v>168</v>
      </c>
      <c r="D13" s="68" t="s">
        <v>169</v>
      </c>
    </row>
    <row r="14" spans="2:4" x14ac:dyDescent="0.25">
      <c r="B14" s="68" t="s">
        <v>169</v>
      </c>
      <c r="D14" s="68" t="s">
        <v>170</v>
      </c>
    </row>
    <row r="15" spans="2:4" x14ac:dyDescent="0.25">
      <c r="B15" s="68" t="s">
        <v>170</v>
      </c>
      <c r="D15" s="68" t="s">
        <v>171</v>
      </c>
    </row>
    <row r="16" spans="2:4" x14ac:dyDescent="0.25">
      <c r="B16" s="68" t="s">
        <v>171</v>
      </c>
      <c r="D16" s="68" t="s">
        <v>172</v>
      </c>
    </row>
    <row r="17" spans="2:4" x14ac:dyDescent="0.25">
      <c r="B17" s="68" t="s">
        <v>172</v>
      </c>
      <c r="D17" s="68" t="s">
        <v>173</v>
      </c>
    </row>
    <row r="18" spans="2:4" x14ac:dyDescent="0.25">
      <c r="B18" s="68" t="s">
        <v>173</v>
      </c>
      <c r="D18" s="68" t="s">
        <v>175</v>
      </c>
    </row>
    <row r="19" spans="2:4" x14ac:dyDescent="0.25">
      <c r="B19" s="89" t="s">
        <v>174</v>
      </c>
      <c r="D19" s="68" t="s">
        <v>177</v>
      </c>
    </row>
    <row r="20" spans="2:4" x14ac:dyDescent="0.25">
      <c r="B20" s="68" t="s">
        <v>175</v>
      </c>
      <c r="D20" s="68" t="s">
        <v>178</v>
      </c>
    </row>
    <row r="21" spans="2:4" x14ac:dyDescent="0.25">
      <c r="B21" s="68" t="s">
        <v>177</v>
      </c>
      <c r="D21" s="68" t="s">
        <v>179</v>
      </c>
    </row>
    <row r="22" spans="2:4" x14ac:dyDescent="0.25">
      <c r="B22" s="68" t="s">
        <v>178</v>
      </c>
      <c r="D22" s="68" t="s">
        <v>180</v>
      </c>
    </row>
    <row r="23" spans="2:4" x14ac:dyDescent="0.25">
      <c r="B23" s="68" t="s">
        <v>179</v>
      </c>
      <c r="D23" s="68" t="s">
        <v>181</v>
      </c>
    </row>
    <row r="24" spans="2:4" x14ac:dyDescent="0.25">
      <c r="B24" s="68" t="s">
        <v>180</v>
      </c>
      <c r="D24" s="68" t="s">
        <v>183</v>
      </c>
    </row>
    <row r="25" spans="2:4" x14ac:dyDescent="0.25">
      <c r="B25" s="68" t="s">
        <v>181</v>
      </c>
      <c r="D25" s="68" t="s">
        <v>184</v>
      </c>
    </row>
    <row r="26" spans="2:4" x14ac:dyDescent="0.25">
      <c r="B26" s="68" t="s">
        <v>183</v>
      </c>
      <c r="D26" s="68" t="s">
        <v>185</v>
      </c>
    </row>
    <row r="27" spans="2:4" x14ac:dyDescent="0.25">
      <c r="B27" s="68" t="s">
        <v>184</v>
      </c>
      <c r="D27" s="68" t="s">
        <v>186</v>
      </c>
    </row>
    <row r="28" spans="2:4" x14ac:dyDescent="0.25">
      <c r="B28" s="68" t="s">
        <v>185</v>
      </c>
      <c r="D28" s="68" t="s">
        <v>1542</v>
      </c>
    </row>
    <row r="29" spans="2:4" x14ac:dyDescent="0.25">
      <c r="B29" s="68" t="s">
        <v>186</v>
      </c>
      <c r="D29" s="68" t="s">
        <v>198</v>
      </c>
    </row>
    <row r="30" spans="2:4" x14ac:dyDescent="0.25">
      <c r="B30" s="89" t="s">
        <v>187</v>
      </c>
      <c r="D30" s="68" t="s">
        <v>199</v>
      </c>
    </row>
    <row r="31" spans="2:4" x14ac:dyDescent="0.25">
      <c r="B31" s="89" t="s">
        <v>189</v>
      </c>
      <c r="D31" s="68" t="s">
        <v>200</v>
      </c>
    </row>
    <row r="32" spans="2:4" x14ac:dyDescent="0.25">
      <c r="B32" s="89" t="s">
        <v>190</v>
      </c>
      <c r="D32" s="68" t="s">
        <v>201</v>
      </c>
    </row>
    <row r="33" spans="2:4" x14ac:dyDescent="0.25">
      <c r="B33" s="89" t="s">
        <v>191</v>
      </c>
      <c r="D33" s="68" t="s">
        <v>206</v>
      </c>
    </row>
    <row r="34" spans="2:4" x14ac:dyDescent="0.25">
      <c r="B34" s="89" t="s">
        <v>192</v>
      </c>
      <c r="D34" s="68" t="s">
        <v>207</v>
      </c>
    </row>
    <row r="35" spans="2:4" x14ac:dyDescent="0.25">
      <c r="B35" s="94" t="s">
        <v>193</v>
      </c>
      <c r="D35" s="68" t="s">
        <v>208</v>
      </c>
    </row>
    <row r="36" spans="2:4" x14ac:dyDescent="0.25">
      <c r="B36" s="94" t="s">
        <v>194</v>
      </c>
      <c r="D36" s="68" t="s">
        <v>209</v>
      </c>
    </row>
    <row r="37" spans="2:4" x14ac:dyDescent="0.25">
      <c r="B37" s="68" t="s">
        <v>1542</v>
      </c>
      <c r="D37" s="68" t="s">
        <v>210</v>
      </c>
    </row>
    <row r="38" spans="2:4" x14ac:dyDescent="0.25">
      <c r="B38" s="68" t="s">
        <v>198</v>
      </c>
      <c r="D38" s="68" t="s">
        <v>1543</v>
      </c>
    </row>
    <row r="39" spans="2:4" x14ac:dyDescent="0.25">
      <c r="B39" s="68" t="s">
        <v>199</v>
      </c>
      <c r="D39" s="68" t="s">
        <v>214</v>
      </c>
    </row>
    <row r="40" spans="2:4" x14ac:dyDescent="0.25">
      <c r="B40" s="68" t="s">
        <v>200</v>
      </c>
      <c r="D40" s="68" t="s">
        <v>1544</v>
      </c>
    </row>
    <row r="41" spans="2:4" x14ac:dyDescent="0.25">
      <c r="B41" s="68" t="s">
        <v>201</v>
      </c>
      <c r="D41" s="68" t="s">
        <v>216</v>
      </c>
    </row>
    <row r="42" spans="2:4" x14ac:dyDescent="0.25">
      <c r="B42" s="89" t="s">
        <v>202</v>
      </c>
      <c r="D42" s="68" t="s">
        <v>217</v>
      </c>
    </row>
    <row r="43" spans="2:4" x14ac:dyDescent="0.25">
      <c r="B43" s="89" t="s">
        <v>205</v>
      </c>
      <c r="D43" s="68" t="s">
        <v>220</v>
      </c>
    </row>
    <row r="44" spans="2:4" x14ac:dyDescent="0.25">
      <c r="B44" s="89" t="s">
        <v>206</v>
      </c>
      <c r="D44" s="68" t="s">
        <v>221</v>
      </c>
    </row>
    <row r="45" spans="2:4" x14ac:dyDescent="0.25">
      <c r="B45" s="68" t="s">
        <v>207</v>
      </c>
      <c r="D45" s="68" t="s">
        <v>222</v>
      </c>
    </row>
    <row r="46" spans="2:4" x14ac:dyDescent="0.25">
      <c r="B46" s="68" t="s">
        <v>208</v>
      </c>
      <c r="D46" s="68" t="s">
        <v>223</v>
      </c>
    </row>
    <row r="47" spans="2:4" x14ac:dyDescent="0.25">
      <c r="B47" s="68" t="s">
        <v>209</v>
      </c>
      <c r="D47" s="68" t="s">
        <v>224</v>
      </c>
    </row>
    <row r="48" spans="2:4" x14ac:dyDescent="0.25">
      <c r="B48" s="68" t="s">
        <v>210</v>
      </c>
      <c r="D48" s="68" t="s">
        <v>239</v>
      </c>
    </row>
    <row r="49" spans="2:4" x14ac:dyDescent="0.25">
      <c r="B49" s="68" t="s">
        <v>211</v>
      </c>
      <c r="D49" s="68" t="s">
        <v>240</v>
      </c>
    </row>
    <row r="50" spans="2:4" x14ac:dyDescent="0.25">
      <c r="B50" s="68" t="s">
        <v>214</v>
      </c>
      <c r="D50" s="68" t="s">
        <v>241</v>
      </c>
    </row>
    <row r="51" spans="2:4" x14ac:dyDescent="0.25">
      <c r="B51" s="68" t="s">
        <v>215</v>
      </c>
      <c r="D51" s="68" t="s">
        <v>242</v>
      </c>
    </row>
    <row r="52" spans="2:4" x14ac:dyDescent="0.25">
      <c r="B52" s="68" t="s">
        <v>216</v>
      </c>
      <c r="D52" s="68" t="s">
        <v>243</v>
      </c>
    </row>
    <row r="53" spans="2:4" x14ac:dyDescent="0.25">
      <c r="B53" s="68" t="s">
        <v>217</v>
      </c>
      <c r="D53" s="68" t="s">
        <v>250</v>
      </c>
    </row>
    <row r="54" spans="2:4" x14ac:dyDescent="0.25">
      <c r="B54" s="68" t="s">
        <v>220</v>
      </c>
      <c r="D54" s="68" t="s">
        <v>251</v>
      </c>
    </row>
    <row r="55" spans="2:4" x14ac:dyDescent="0.25">
      <c r="B55" s="68" t="s">
        <v>221</v>
      </c>
      <c r="D55" s="68" t="s">
        <v>252</v>
      </c>
    </row>
    <row r="56" spans="2:4" x14ac:dyDescent="0.25">
      <c r="B56" s="68" t="s">
        <v>222</v>
      </c>
      <c r="D56" s="68" t="s">
        <v>256</v>
      </c>
    </row>
    <row r="57" spans="2:4" x14ac:dyDescent="0.25">
      <c r="B57" s="68" t="s">
        <v>223</v>
      </c>
      <c r="D57" s="68" t="s">
        <v>257</v>
      </c>
    </row>
    <row r="58" spans="2:4" x14ac:dyDescent="0.25">
      <c r="B58" s="68" t="s">
        <v>224</v>
      </c>
      <c r="D58" s="68" t="s">
        <v>258</v>
      </c>
    </row>
    <row r="59" spans="2:4" x14ac:dyDescent="0.25">
      <c r="B59" s="89" t="s">
        <v>225</v>
      </c>
      <c r="D59" s="68" t="s">
        <v>259</v>
      </c>
    </row>
    <row r="60" spans="2:4" x14ac:dyDescent="0.25">
      <c r="B60" s="89" t="s">
        <v>227</v>
      </c>
      <c r="D60" s="68" t="s">
        <v>260</v>
      </c>
    </row>
    <row r="61" spans="2:4" x14ac:dyDescent="0.25">
      <c r="B61" s="89" t="s">
        <v>228</v>
      </c>
      <c r="D61" s="68" t="s">
        <v>261</v>
      </c>
    </row>
    <row r="62" spans="2:4" x14ac:dyDescent="0.25">
      <c r="B62" s="89" t="s">
        <v>229</v>
      </c>
      <c r="D62" s="68" t="s">
        <v>262</v>
      </c>
    </row>
    <row r="63" spans="2:4" x14ac:dyDescent="0.25">
      <c r="B63" s="89" t="s">
        <v>230</v>
      </c>
      <c r="D63" s="68" t="s">
        <v>263</v>
      </c>
    </row>
    <row r="64" spans="2:4" x14ac:dyDescent="0.25">
      <c r="B64" s="89" t="s">
        <v>233</v>
      </c>
      <c r="D64" s="68" t="s">
        <v>276</v>
      </c>
    </row>
    <row r="65" spans="2:4" x14ac:dyDescent="0.25">
      <c r="B65" s="89" t="s">
        <v>234</v>
      </c>
      <c r="D65" s="68" t="s">
        <v>278</v>
      </c>
    </row>
    <row r="66" spans="2:4" x14ac:dyDescent="0.25">
      <c r="B66" s="89" t="s">
        <v>235</v>
      </c>
      <c r="D66" s="68" t="s">
        <v>279</v>
      </c>
    </row>
    <row r="67" spans="2:4" x14ac:dyDescent="0.25">
      <c r="B67" s="89" t="s">
        <v>237</v>
      </c>
      <c r="D67" s="68" t="s">
        <v>280</v>
      </c>
    </row>
    <row r="68" spans="2:4" x14ac:dyDescent="0.25">
      <c r="B68" s="89" t="s">
        <v>238</v>
      </c>
      <c r="D68" s="68" t="s">
        <v>281</v>
      </c>
    </row>
    <row r="69" spans="2:4" x14ac:dyDescent="0.25">
      <c r="B69" s="68" t="s">
        <v>239</v>
      </c>
      <c r="D69" s="68" t="s">
        <v>282</v>
      </c>
    </row>
    <row r="70" spans="2:4" x14ac:dyDescent="0.25">
      <c r="B70" s="68" t="s">
        <v>240</v>
      </c>
      <c r="D70" s="68" t="s">
        <v>283</v>
      </c>
    </row>
    <row r="71" spans="2:4" x14ac:dyDescent="0.25">
      <c r="B71" s="68" t="s">
        <v>241</v>
      </c>
      <c r="D71" s="68" t="s">
        <v>284</v>
      </c>
    </row>
    <row r="72" spans="2:4" x14ac:dyDescent="0.25">
      <c r="B72" s="68" t="s">
        <v>242</v>
      </c>
      <c r="D72" s="68" t="s">
        <v>808</v>
      </c>
    </row>
    <row r="73" spans="2:4" x14ac:dyDescent="0.25">
      <c r="B73" s="68" t="s">
        <v>243</v>
      </c>
      <c r="D73" s="68" t="s">
        <v>810</v>
      </c>
    </row>
    <row r="74" spans="2:4" x14ac:dyDescent="0.25">
      <c r="B74" s="89" t="s">
        <v>1585</v>
      </c>
      <c r="D74" s="68" t="s">
        <v>811</v>
      </c>
    </row>
    <row r="75" spans="2:4" x14ac:dyDescent="0.25">
      <c r="B75" s="89" t="s">
        <v>245</v>
      </c>
      <c r="D75" s="68" t="s">
        <v>812</v>
      </c>
    </row>
    <row r="76" spans="2:4" x14ac:dyDescent="0.25">
      <c r="B76" s="89" t="s">
        <v>247</v>
      </c>
      <c r="D76" s="68" t="s">
        <v>813</v>
      </c>
    </row>
    <row r="77" spans="2:4" x14ac:dyDescent="0.25">
      <c r="B77" s="89" t="s">
        <v>248</v>
      </c>
      <c r="D77" s="68" t="s">
        <v>814</v>
      </c>
    </row>
    <row r="78" spans="2:4" x14ac:dyDescent="0.25">
      <c r="B78" s="89" t="s">
        <v>249</v>
      </c>
      <c r="D78" s="68" t="s">
        <v>815</v>
      </c>
    </row>
    <row r="79" spans="2:4" x14ac:dyDescent="0.25">
      <c r="B79" s="68" t="s">
        <v>250</v>
      </c>
      <c r="D79" s="68" t="s">
        <v>816</v>
      </c>
    </row>
    <row r="80" spans="2:4" x14ac:dyDescent="0.25">
      <c r="B80" s="68" t="s">
        <v>251</v>
      </c>
      <c r="D80" s="68" t="s">
        <v>818</v>
      </c>
    </row>
    <row r="81" spans="2:4" x14ac:dyDescent="0.25">
      <c r="B81" s="68" t="s">
        <v>252</v>
      </c>
      <c r="D81" s="68" t="s">
        <v>821</v>
      </c>
    </row>
    <row r="82" spans="2:4" x14ac:dyDescent="0.25">
      <c r="B82" s="89" t="s">
        <v>253</v>
      </c>
      <c r="D82" s="68" t="s">
        <v>822</v>
      </c>
    </row>
    <row r="83" spans="2:4" x14ac:dyDescent="0.25">
      <c r="B83" s="68" t="s">
        <v>256</v>
      </c>
      <c r="D83" s="68" t="s">
        <v>823</v>
      </c>
    </row>
    <row r="84" spans="2:4" x14ac:dyDescent="0.25">
      <c r="B84" s="68" t="s">
        <v>257</v>
      </c>
      <c r="D84" s="68" t="s">
        <v>824</v>
      </c>
    </row>
    <row r="85" spans="2:4" x14ac:dyDescent="0.25">
      <c r="B85" s="68" t="s">
        <v>258</v>
      </c>
      <c r="D85" s="68" t="s">
        <v>825</v>
      </c>
    </row>
    <row r="86" spans="2:4" x14ac:dyDescent="0.25">
      <c r="B86" s="68" t="s">
        <v>259</v>
      </c>
      <c r="D86" s="68" t="s">
        <v>826</v>
      </c>
    </row>
    <row r="87" spans="2:4" x14ac:dyDescent="0.25">
      <c r="B87" s="68" t="s">
        <v>260</v>
      </c>
      <c r="D87" s="68" t="s">
        <v>827</v>
      </c>
    </row>
    <row r="88" spans="2:4" x14ac:dyDescent="0.25">
      <c r="B88" s="68" t="s">
        <v>261</v>
      </c>
      <c r="D88" s="68" t="s">
        <v>828</v>
      </c>
    </row>
    <row r="89" spans="2:4" x14ac:dyDescent="0.25">
      <c r="B89" s="68" t="s">
        <v>262</v>
      </c>
      <c r="D89" s="68" t="s">
        <v>1545</v>
      </c>
    </row>
    <row r="90" spans="2:4" x14ac:dyDescent="0.25">
      <c r="B90" s="68" t="s">
        <v>263</v>
      </c>
      <c r="D90" s="68" t="s">
        <v>1547</v>
      </c>
    </row>
    <row r="91" spans="2:4" x14ac:dyDescent="0.25">
      <c r="B91" s="89" t="s">
        <v>264</v>
      </c>
      <c r="D91" s="68" t="s">
        <v>1548</v>
      </c>
    </row>
    <row r="92" spans="2:4" x14ac:dyDescent="0.25">
      <c r="B92" s="89" t="s">
        <v>266</v>
      </c>
      <c r="D92" s="68" t="s">
        <v>1549</v>
      </c>
    </row>
    <row r="93" spans="2:4" x14ac:dyDescent="0.25">
      <c r="B93" s="89" t="s">
        <v>267</v>
      </c>
      <c r="D93" s="68" t="s">
        <v>1550</v>
      </c>
    </row>
    <row r="94" spans="2:4" x14ac:dyDescent="0.25">
      <c r="B94" s="89" t="s">
        <v>268</v>
      </c>
      <c r="D94" s="68" t="s">
        <v>1551</v>
      </c>
    </row>
    <row r="95" spans="2:4" x14ac:dyDescent="0.25">
      <c r="B95" s="89" t="s">
        <v>270</v>
      </c>
      <c r="D95" s="68" t="s">
        <v>1552</v>
      </c>
    </row>
    <row r="96" spans="2:4" x14ac:dyDescent="0.25">
      <c r="B96" s="89" t="s">
        <v>271</v>
      </c>
      <c r="D96" s="68" t="s">
        <v>1553</v>
      </c>
    </row>
    <row r="97" spans="2:4" x14ac:dyDescent="0.25">
      <c r="B97" s="89" t="s">
        <v>272</v>
      </c>
      <c r="D97" s="68" t="s">
        <v>1554</v>
      </c>
    </row>
    <row r="98" spans="2:4" x14ac:dyDescent="0.25">
      <c r="B98" s="89" t="s">
        <v>273</v>
      </c>
      <c r="D98" s="68" t="s">
        <v>1555</v>
      </c>
    </row>
    <row r="99" spans="2:4" x14ac:dyDescent="0.25">
      <c r="B99" s="89" t="s">
        <v>274</v>
      </c>
      <c r="D99" s="68" t="s">
        <v>1556</v>
      </c>
    </row>
    <row r="100" spans="2:4" x14ac:dyDescent="0.25">
      <c r="B100" s="89" t="s">
        <v>275</v>
      </c>
      <c r="D100" s="68" t="s">
        <v>1557</v>
      </c>
    </row>
    <row r="101" spans="2:4" x14ac:dyDescent="0.25">
      <c r="B101" s="68" t="s">
        <v>276</v>
      </c>
      <c r="D101" s="68" t="s">
        <v>1558</v>
      </c>
    </row>
    <row r="102" spans="2:4" x14ac:dyDescent="0.25">
      <c r="B102" s="68" t="s">
        <v>278</v>
      </c>
      <c r="D102" s="68" t="s">
        <v>1559</v>
      </c>
    </row>
    <row r="103" spans="2:4" x14ac:dyDescent="0.25">
      <c r="B103" s="68" t="s">
        <v>279</v>
      </c>
      <c r="D103" s="82" t="s">
        <v>970</v>
      </c>
    </row>
    <row r="104" spans="2:4" x14ac:dyDescent="0.25">
      <c r="B104" s="68" t="s">
        <v>280</v>
      </c>
      <c r="D104" s="82" t="s">
        <v>971</v>
      </c>
    </row>
    <row r="105" spans="2:4" x14ac:dyDescent="0.25">
      <c r="B105" s="68" t="s">
        <v>281</v>
      </c>
      <c r="D105" s="82" t="s">
        <v>972</v>
      </c>
    </row>
    <row r="106" spans="2:4" x14ac:dyDescent="0.25">
      <c r="B106" s="68" t="s">
        <v>282</v>
      </c>
      <c r="D106" s="82" t="s">
        <v>973</v>
      </c>
    </row>
    <row r="107" spans="2:4" x14ac:dyDescent="0.25">
      <c r="B107" s="68" t="s">
        <v>283</v>
      </c>
      <c r="D107" s="82" t="s">
        <v>974</v>
      </c>
    </row>
    <row r="108" spans="2:4" x14ac:dyDescent="0.25">
      <c r="B108" s="68" t="s">
        <v>284</v>
      </c>
      <c r="D108" s="82" t="s">
        <v>975</v>
      </c>
    </row>
    <row r="109" spans="2:4" x14ac:dyDescent="0.25">
      <c r="B109" s="89" t="s">
        <v>285</v>
      </c>
      <c r="D109" s="82" t="s">
        <v>976</v>
      </c>
    </row>
    <row r="110" spans="2:4" x14ac:dyDescent="0.25">
      <c r="B110" s="89" t="s">
        <v>288</v>
      </c>
      <c r="D110" s="82" t="s">
        <v>977</v>
      </c>
    </row>
    <row r="111" spans="2:4" x14ac:dyDescent="0.25">
      <c r="B111" s="89" t="s">
        <v>289</v>
      </c>
      <c r="D111" s="82" t="s">
        <v>978</v>
      </c>
    </row>
    <row r="112" spans="2:4" x14ac:dyDescent="0.25">
      <c r="B112" s="89" t="s">
        <v>290</v>
      </c>
      <c r="D112" s="82" t="s">
        <v>979</v>
      </c>
    </row>
    <row r="113" spans="2:4" x14ac:dyDescent="0.25">
      <c r="B113" s="89" t="s">
        <v>291</v>
      </c>
      <c r="D113" s="68" t="s">
        <v>1082</v>
      </c>
    </row>
    <row r="114" spans="2:4" x14ac:dyDescent="0.25">
      <c r="B114" s="89" t="s">
        <v>1586</v>
      </c>
      <c r="D114" s="68" t="s">
        <v>1085</v>
      </c>
    </row>
    <row r="115" spans="2:4" x14ac:dyDescent="0.25">
      <c r="B115" s="89" t="s">
        <v>1587</v>
      </c>
      <c r="D115" s="68" t="s">
        <v>1086</v>
      </c>
    </row>
    <row r="116" spans="2:4" x14ac:dyDescent="0.25">
      <c r="B116" s="89" t="s">
        <v>1588</v>
      </c>
      <c r="D116" s="68" t="s">
        <v>1087</v>
      </c>
    </row>
    <row r="117" spans="2:4" x14ac:dyDescent="0.25">
      <c r="B117" s="89" t="s">
        <v>1589</v>
      </c>
      <c r="D117" s="68" t="s">
        <v>1088</v>
      </c>
    </row>
    <row r="118" spans="2:4" x14ac:dyDescent="0.25">
      <c r="B118" s="89" t="s">
        <v>1590</v>
      </c>
      <c r="D118" s="68" t="s">
        <v>1089</v>
      </c>
    </row>
    <row r="119" spans="2:4" x14ac:dyDescent="0.25">
      <c r="B119" s="89" t="s">
        <v>1591</v>
      </c>
      <c r="D119" s="68" t="s">
        <v>1090</v>
      </c>
    </row>
    <row r="120" spans="2:4" x14ac:dyDescent="0.25">
      <c r="B120" s="89" t="s">
        <v>1592</v>
      </c>
      <c r="D120" s="68" t="s">
        <v>1091</v>
      </c>
    </row>
    <row r="121" spans="2:4" x14ac:dyDescent="0.25">
      <c r="B121" s="89" t="s">
        <v>1593</v>
      </c>
      <c r="D121" s="68" t="s">
        <v>1129</v>
      </c>
    </row>
    <row r="122" spans="2:4" x14ac:dyDescent="0.25">
      <c r="B122" s="89" t="s">
        <v>1594</v>
      </c>
      <c r="D122" s="68" t="s">
        <v>1132</v>
      </c>
    </row>
    <row r="123" spans="2:4" x14ac:dyDescent="0.25">
      <c r="B123" s="89" t="s">
        <v>1595</v>
      </c>
      <c r="D123" s="68" t="s">
        <v>1133</v>
      </c>
    </row>
    <row r="124" spans="2:4" x14ac:dyDescent="0.25">
      <c r="B124" s="89" t="s">
        <v>1596</v>
      </c>
      <c r="D124" s="68" t="s">
        <v>1134</v>
      </c>
    </row>
    <row r="125" spans="2:4" x14ac:dyDescent="0.25">
      <c r="B125" s="89" t="s">
        <v>1597</v>
      </c>
      <c r="D125" s="68" t="s">
        <v>1135</v>
      </c>
    </row>
    <row r="126" spans="2:4" x14ac:dyDescent="0.25">
      <c r="B126" s="89" t="s">
        <v>1598</v>
      </c>
      <c r="D126" s="68" t="s">
        <v>1136</v>
      </c>
    </row>
    <row r="127" spans="2:4" x14ac:dyDescent="0.25">
      <c r="B127" s="89" t="s">
        <v>1599</v>
      </c>
      <c r="D127" s="68" t="s">
        <v>1561</v>
      </c>
    </row>
    <row r="128" spans="2:4" x14ac:dyDescent="0.25">
      <c r="B128" s="89" t="s">
        <v>1600</v>
      </c>
      <c r="D128" s="68" t="s">
        <v>1562</v>
      </c>
    </row>
    <row r="129" spans="2:4" x14ac:dyDescent="0.25">
      <c r="B129" s="89" t="s">
        <v>1601</v>
      </c>
      <c r="D129" s="68" t="s">
        <v>1563</v>
      </c>
    </row>
    <row r="130" spans="2:4" x14ac:dyDescent="0.25">
      <c r="B130" s="89" t="s">
        <v>1602</v>
      </c>
      <c r="D130" s="68" t="s">
        <v>1564</v>
      </c>
    </row>
    <row r="131" spans="2:4" x14ac:dyDescent="0.25">
      <c r="B131" s="89" t="s">
        <v>1603</v>
      </c>
      <c r="D131" s="68" t="s">
        <v>1154</v>
      </c>
    </row>
    <row r="132" spans="2:4" x14ac:dyDescent="0.25">
      <c r="B132" s="89" t="s">
        <v>1604</v>
      </c>
      <c r="D132" s="68" t="s">
        <v>1157</v>
      </c>
    </row>
    <row r="133" spans="2:4" x14ac:dyDescent="0.25">
      <c r="B133" s="89" t="s">
        <v>1605</v>
      </c>
      <c r="D133" s="68" t="s">
        <v>1158</v>
      </c>
    </row>
    <row r="134" spans="2:4" x14ac:dyDescent="0.25">
      <c r="B134" s="89" t="s">
        <v>1606</v>
      </c>
      <c r="D134" s="68" t="s">
        <v>1159</v>
      </c>
    </row>
    <row r="135" spans="2:4" x14ac:dyDescent="0.25">
      <c r="B135" s="89" t="s">
        <v>1607</v>
      </c>
      <c r="D135" s="68" t="s">
        <v>1160</v>
      </c>
    </row>
    <row r="136" spans="2:4" x14ac:dyDescent="0.25">
      <c r="B136" s="89" t="s">
        <v>1608</v>
      </c>
      <c r="D136" s="68" t="s">
        <v>1252</v>
      </c>
    </row>
    <row r="137" spans="2:4" x14ac:dyDescent="0.25">
      <c r="B137" s="89" t="s">
        <v>1609</v>
      </c>
      <c r="D137" s="68" t="s">
        <v>1254</v>
      </c>
    </row>
    <row r="138" spans="2:4" x14ac:dyDescent="0.25">
      <c r="B138" s="89" t="s">
        <v>1610</v>
      </c>
      <c r="D138" s="68" t="s">
        <v>1255</v>
      </c>
    </row>
    <row r="139" spans="2:4" x14ac:dyDescent="0.25">
      <c r="B139" s="90" t="s">
        <v>1611</v>
      </c>
      <c r="D139" s="68" t="s">
        <v>1256</v>
      </c>
    </row>
    <row r="140" spans="2:4" x14ac:dyDescent="0.25">
      <c r="B140" s="89" t="s">
        <v>1612</v>
      </c>
      <c r="D140" s="68" t="s">
        <v>1257</v>
      </c>
    </row>
    <row r="141" spans="2:4" x14ac:dyDescent="0.25">
      <c r="B141" s="89" t="s">
        <v>1613</v>
      </c>
      <c r="D141" s="68" t="s">
        <v>1258</v>
      </c>
    </row>
    <row r="142" spans="2:4" x14ac:dyDescent="0.25">
      <c r="B142" s="89" t="s">
        <v>1614</v>
      </c>
      <c r="D142" s="68" t="s">
        <v>1260</v>
      </c>
    </row>
    <row r="143" spans="2:4" x14ac:dyDescent="0.25">
      <c r="B143" s="89" t="s">
        <v>1615</v>
      </c>
      <c r="D143" s="68" t="s">
        <v>1261</v>
      </c>
    </row>
    <row r="144" spans="2:4" x14ac:dyDescent="0.25">
      <c r="B144" s="89" t="s">
        <v>1616</v>
      </c>
      <c r="D144" s="68" t="s">
        <v>1262</v>
      </c>
    </row>
    <row r="145" spans="2:4" x14ac:dyDescent="0.25">
      <c r="B145" s="89" t="s">
        <v>1617</v>
      </c>
      <c r="D145" s="68" t="s">
        <v>1263</v>
      </c>
    </row>
    <row r="146" spans="2:4" x14ac:dyDescent="0.25">
      <c r="B146" s="89" t="s">
        <v>1618</v>
      </c>
      <c r="D146" s="68" t="s">
        <v>1265</v>
      </c>
    </row>
    <row r="147" spans="2:4" x14ac:dyDescent="0.25">
      <c r="B147" s="89" t="s">
        <v>1619</v>
      </c>
      <c r="D147" s="68" t="s">
        <v>1267</v>
      </c>
    </row>
    <row r="148" spans="2:4" x14ac:dyDescent="0.25">
      <c r="B148" s="89" t="s">
        <v>1620</v>
      </c>
      <c r="D148" s="68" t="s">
        <v>1268</v>
      </c>
    </row>
    <row r="149" spans="2:4" x14ac:dyDescent="0.25">
      <c r="B149" s="89" t="s">
        <v>1621</v>
      </c>
      <c r="D149" s="68" t="s">
        <v>1269</v>
      </c>
    </row>
    <row r="150" spans="2:4" x14ac:dyDescent="0.25">
      <c r="B150" s="89" t="s">
        <v>1622</v>
      </c>
      <c r="D150" s="68" t="s">
        <v>1270</v>
      </c>
    </row>
    <row r="151" spans="2:4" x14ac:dyDescent="0.25">
      <c r="B151" s="89" t="s">
        <v>1623</v>
      </c>
      <c r="D151" s="68" t="s">
        <v>1271</v>
      </c>
    </row>
    <row r="152" spans="2:4" x14ac:dyDescent="0.25">
      <c r="B152" s="89" t="s">
        <v>1624</v>
      </c>
      <c r="D152" s="68" t="s">
        <v>1565</v>
      </c>
    </row>
    <row r="153" spans="2:4" x14ac:dyDescent="0.25">
      <c r="B153" s="89" t="s">
        <v>1625</v>
      </c>
      <c r="D153" s="68" t="s">
        <v>1566</v>
      </c>
    </row>
    <row r="154" spans="2:4" x14ac:dyDescent="0.25">
      <c r="B154" s="89" t="s">
        <v>1626</v>
      </c>
      <c r="D154" s="68" t="s">
        <v>1567</v>
      </c>
    </row>
    <row r="155" spans="2:4" x14ac:dyDescent="0.25">
      <c r="B155" s="89" t="s">
        <v>1627</v>
      </c>
      <c r="D155" s="68" t="s">
        <v>1568</v>
      </c>
    </row>
    <row r="156" spans="2:4" x14ac:dyDescent="0.25">
      <c r="B156" s="89" t="s">
        <v>1628</v>
      </c>
      <c r="D156" s="68" t="s">
        <v>1569</v>
      </c>
    </row>
    <row r="157" spans="2:4" x14ac:dyDescent="0.25">
      <c r="B157" s="89" t="s">
        <v>1629</v>
      </c>
      <c r="D157" s="68" t="s">
        <v>1570</v>
      </c>
    </row>
    <row r="158" spans="2:4" x14ac:dyDescent="0.25">
      <c r="B158" s="89" t="s">
        <v>1630</v>
      </c>
      <c r="D158" s="68" t="s">
        <v>1284</v>
      </c>
    </row>
    <row r="159" spans="2:4" x14ac:dyDescent="0.25">
      <c r="B159" s="89" t="s">
        <v>1631</v>
      </c>
      <c r="D159" s="68" t="s">
        <v>1286</v>
      </c>
    </row>
    <row r="160" spans="2:4" x14ac:dyDescent="0.25">
      <c r="B160" s="89" t="s">
        <v>1632</v>
      </c>
      <c r="D160" s="68" t="s">
        <v>1287</v>
      </c>
    </row>
    <row r="161" spans="2:4" x14ac:dyDescent="0.25">
      <c r="B161" s="89" t="s">
        <v>1633</v>
      </c>
      <c r="D161" s="68" t="s">
        <v>1288</v>
      </c>
    </row>
    <row r="162" spans="2:4" x14ac:dyDescent="0.25">
      <c r="B162" s="89" t="s">
        <v>1634</v>
      </c>
      <c r="D162" s="68" t="s">
        <v>1289</v>
      </c>
    </row>
    <row r="163" spans="2:4" x14ac:dyDescent="0.25">
      <c r="B163" s="89" t="s">
        <v>1635</v>
      </c>
      <c r="D163" s="68" t="s">
        <v>1290</v>
      </c>
    </row>
    <row r="164" spans="2:4" x14ac:dyDescent="0.25">
      <c r="B164" s="89" t="s">
        <v>1636</v>
      </c>
      <c r="D164" s="68" t="s">
        <v>1329</v>
      </c>
    </row>
    <row r="165" spans="2:4" x14ac:dyDescent="0.25">
      <c r="B165" s="68" t="s">
        <v>808</v>
      </c>
      <c r="D165" s="68" t="s">
        <v>1332</v>
      </c>
    </row>
    <row r="166" spans="2:4" x14ac:dyDescent="0.25">
      <c r="B166" s="68" t="s">
        <v>810</v>
      </c>
      <c r="D166" s="68" t="s">
        <v>1333</v>
      </c>
    </row>
    <row r="167" spans="2:4" x14ac:dyDescent="0.25">
      <c r="B167" s="68" t="s">
        <v>811</v>
      </c>
      <c r="D167" s="68" t="s">
        <v>1334</v>
      </c>
    </row>
    <row r="168" spans="2:4" x14ac:dyDescent="0.25">
      <c r="B168" s="68" t="s">
        <v>812</v>
      </c>
      <c r="D168" s="68" t="s">
        <v>1335</v>
      </c>
    </row>
    <row r="169" spans="2:4" x14ac:dyDescent="0.25">
      <c r="B169" s="68" t="s">
        <v>813</v>
      </c>
      <c r="D169" s="68" t="s">
        <v>1336</v>
      </c>
    </row>
    <row r="170" spans="2:4" x14ac:dyDescent="0.25">
      <c r="B170" s="68" t="s">
        <v>814</v>
      </c>
      <c r="D170" s="68" t="s">
        <v>1337</v>
      </c>
    </row>
    <row r="171" spans="2:4" x14ac:dyDescent="0.25">
      <c r="B171" s="68" t="s">
        <v>815</v>
      </c>
      <c r="D171" s="68" t="s">
        <v>1370</v>
      </c>
    </row>
    <row r="172" spans="2:4" x14ac:dyDescent="0.25">
      <c r="B172" s="68" t="s">
        <v>816</v>
      </c>
      <c r="D172" s="68" t="s">
        <v>1372</v>
      </c>
    </row>
    <row r="173" spans="2:4" x14ac:dyDescent="0.25">
      <c r="B173" s="89" t="s">
        <v>1637</v>
      </c>
      <c r="D173" s="68" t="s">
        <v>1373</v>
      </c>
    </row>
    <row r="174" spans="2:4" x14ac:dyDescent="0.25">
      <c r="B174" s="68" t="s">
        <v>818</v>
      </c>
      <c r="D174" s="68" t="s">
        <v>1374</v>
      </c>
    </row>
    <row r="175" spans="2:4" x14ac:dyDescent="0.25">
      <c r="B175" s="68" t="s">
        <v>821</v>
      </c>
      <c r="D175" s="68" t="s">
        <v>1375</v>
      </c>
    </row>
    <row r="176" spans="2:4" x14ac:dyDescent="0.25">
      <c r="B176" s="68" t="s">
        <v>822</v>
      </c>
      <c r="D176" s="68" t="s">
        <v>1376</v>
      </c>
    </row>
    <row r="177" spans="2:4" x14ac:dyDescent="0.25">
      <c r="B177" s="68" t="s">
        <v>823</v>
      </c>
      <c r="D177" s="68" t="s">
        <v>1377</v>
      </c>
    </row>
    <row r="178" spans="2:4" x14ac:dyDescent="0.25">
      <c r="B178" s="68" t="s">
        <v>824</v>
      </c>
      <c r="D178" s="68" t="s">
        <v>1387</v>
      </c>
    </row>
    <row r="179" spans="2:4" x14ac:dyDescent="0.25">
      <c r="B179" s="68" t="s">
        <v>825</v>
      </c>
      <c r="D179" s="68" t="s">
        <v>1388</v>
      </c>
    </row>
    <row r="180" spans="2:4" x14ac:dyDescent="0.25">
      <c r="B180" s="68" t="s">
        <v>826</v>
      </c>
      <c r="D180" s="68" t="s">
        <v>1389</v>
      </c>
    </row>
    <row r="181" spans="2:4" x14ac:dyDescent="0.25">
      <c r="B181" s="68" t="s">
        <v>827</v>
      </c>
      <c r="D181" s="68" t="s">
        <v>1390</v>
      </c>
    </row>
    <row r="182" spans="2:4" x14ac:dyDescent="0.25">
      <c r="B182" s="68" t="s">
        <v>828</v>
      </c>
      <c r="D182" s="68" t="s">
        <v>1391</v>
      </c>
    </row>
    <row r="183" spans="2:4" x14ac:dyDescent="0.25">
      <c r="B183" s="68" t="s">
        <v>1545</v>
      </c>
      <c r="D183" s="68" t="s">
        <v>1471</v>
      </c>
    </row>
    <row r="184" spans="2:4" x14ac:dyDescent="0.25">
      <c r="B184" s="68" t="s">
        <v>1547</v>
      </c>
      <c r="D184" s="68" t="s">
        <v>1473</v>
      </c>
    </row>
    <row r="185" spans="2:4" x14ac:dyDescent="0.25">
      <c r="B185" s="68" t="s">
        <v>1548</v>
      </c>
      <c r="D185" s="68" t="s">
        <v>1465</v>
      </c>
    </row>
    <row r="186" spans="2:4" x14ac:dyDescent="0.25">
      <c r="B186" s="68" t="s">
        <v>1549</v>
      </c>
      <c r="D186" s="68" t="s">
        <v>1466</v>
      </c>
    </row>
    <row r="187" spans="2:4" x14ac:dyDescent="0.25">
      <c r="B187" s="68" t="s">
        <v>1550</v>
      </c>
      <c r="D187" s="68" t="s">
        <v>1467</v>
      </c>
    </row>
    <row r="188" spans="2:4" x14ac:dyDescent="0.25">
      <c r="B188" s="89" t="s">
        <v>1638</v>
      </c>
      <c r="D188" s="68" t="s">
        <v>1468</v>
      </c>
    </row>
    <row r="189" spans="2:4" x14ac:dyDescent="0.25">
      <c r="B189" s="68" t="s">
        <v>1551</v>
      </c>
      <c r="D189" s="68" t="s">
        <v>1486</v>
      </c>
    </row>
    <row r="190" spans="2:4" x14ac:dyDescent="0.25">
      <c r="B190" s="68" t="s">
        <v>1552</v>
      </c>
      <c r="D190" s="68" t="s">
        <v>1488</v>
      </c>
    </row>
    <row r="191" spans="2:4" x14ac:dyDescent="0.25">
      <c r="B191" s="68" t="s">
        <v>1553</v>
      </c>
      <c r="D191" s="68" t="s">
        <v>1489</v>
      </c>
    </row>
    <row r="192" spans="2:4" x14ac:dyDescent="0.25">
      <c r="B192" s="68" t="s">
        <v>1554</v>
      </c>
      <c r="D192" s="68" t="s">
        <v>1490</v>
      </c>
    </row>
    <row r="193" spans="2:4" x14ac:dyDescent="0.25">
      <c r="B193" s="89" t="s">
        <v>1639</v>
      </c>
      <c r="D193" s="68" t="s">
        <v>1491</v>
      </c>
    </row>
    <row r="194" spans="2:4" x14ac:dyDescent="0.25">
      <c r="B194" s="89" t="s">
        <v>1640</v>
      </c>
      <c r="D194" s="68" t="s">
        <v>1492</v>
      </c>
    </row>
    <row r="195" spans="2:4" x14ac:dyDescent="0.25">
      <c r="B195" s="91" t="s">
        <v>866</v>
      </c>
    </row>
    <row r="196" spans="2:4" x14ac:dyDescent="0.25">
      <c r="B196" s="95" t="s">
        <v>868</v>
      </c>
    </row>
    <row r="197" spans="2:4" x14ac:dyDescent="0.25">
      <c r="B197" s="95" t="s">
        <v>869</v>
      </c>
    </row>
    <row r="198" spans="2:4" x14ac:dyDescent="0.25">
      <c r="B198" s="95" t="s">
        <v>870</v>
      </c>
    </row>
    <row r="199" spans="2:4" x14ac:dyDescent="0.25">
      <c r="B199" s="92" t="s">
        <v>966</v>
      </c>
    </row>
    <row r="200" spans="2:4" x14ac:dyDescent="0.25">
      <c r="B200" s="93" t="s">
        <v>969</v>
      </c>
    </row>
    <row r="201" spans="2:4" x14ac:dyDescent="0.25">
      <c r="B201" s="82" t="s">
        <v>970</v>
      </c>
    </row>
    <row r="202" spans="2:4" x14ac:dyDescent="0.25">
      <c r="B202" s="82" t="s">
        <v>971</v>
      </c>
    </row>
    <row r="203" spans="2:4" x14ac:dyDescent="0.25">
      <c r="B203" s="82" t="s">
        <v>972</v>
      </c>
    </row>
    <row r="204" spans="2:4" x14ac:dyDescent="0.25">
      <c r="B204" s="82" t="s">
        <v>973</v>
      </c>
    </row>
    <row r="205" spans="2:4" x14ac:dyDescent="0.25">
      <c r="B205" s="82" t="s">
        <v>974</v>
      </c>
    </row>
    <row r="206" spans="2:4" x14ac:dyDescent="0.25">
      <c r="B206" s="82" t="s">
        <v>975</v>
      </c>
    </row>
    <row r="207" spans="2:4" x14ac:dyDescent="0.25">
      <c r="B207" s="82" t="s">
        <v>976</v>
      </c>
    </row>
    <row r="208" spans="2:4" x14ac:dyDescent="0.25">
      <c r="B208" s="82" t="s">
        <v>977</v>
      </c>
    </row>
    <row r="209" spans="2:2" x14ac:dyDescent="0.25">
      <c r="B209" s="82" t="s">
        <v>978</v>
      </c>
    </row>
    <row r="210" spans="2:2" x14ac:dyDescent="0.25">
      <c r="B210" s="82" t="s">
        <v>979</v>
      </c>
    </row>
    <row r="211" spans="2:2" x14ac:dyDescent="0.25">
      <c r="B211" s="93" t="s">
        <v>980</v>
      </c>
    </row>
    <row r="212" spans="2:2" x14ac:dyDescent="0.25">
      <c r="B212" s="93" t="s">
        <v>981</v>
      </c>
    </row>
    <row r="213" spans="2:2" x14ac:dyDescent="0.25">
      <c r="B213" s="96" t="s">
        <v>1641</v>
      </c>
    </row>
    <row r="214" spans="2:2" x14ac:dyDescent="0.25">
      <c r="B214" s="93" t="s">
        <v>1068</v>
      </c>
    </row>
    <row r="215" spans="2:2" x14ac:dyDescent="0.25">
      <c r="B215" s="95" t="s">
        <v>1070</v>
      </c>
    </row>
    <row r="216" spans="2:2" x14ac:dyDescent="0.25">
      <c r="B216" s="95" t="s">
        <v>1071</v>
      </c>
    </row>
    <row r="217" spans="2:2" x14ac:dyDescent="0.25">
      <c r="B217" s="95" t="s">
        <v>1072</v>
      </c>
    </row>
    <row r="218" spans="2:2" x14ac:dyDescent="0.25">
      <c r="B218" s="95" t="s">
        <v>1073</v>
      </c>
    </row>
    <row r="219" spans="2:2" x14ac:dyDescent="0.25">
      <c r="B219" s="95" t="s">
        <v>1074</v>
      </c>
    </row>
    <row r="220" spans="2:2" x14ac:dyDescent="0.25">
      <c r="B220" s="95" t="s">
        <v>1075</v>
      </c>
    </row>
    <row r="221" spans="2:2" x14ac:dyDescent="0.25">
      <c r="B221" s="95" t="s">
        <v>1076</v>
      </c>
    </row>
    <row r="222" spans="2:2" x14ac:dyDescent="0.25">
      <c r="B222" s="95" t="s">
        <v>1077</v>
      </c>
    </row>
    <row r="223" spans="2:2" x14ac:dyDescent="0.25">
      <c r="B223" s="95" t="s">
        <v>1078</v>
      </c>
    </row>
    <row r="224" spans="2:2" x14ac:dyDescent="0.25">
      <c r="B224" s="95" t="s">
        <v>1079</v>
      </c>
    </row>
    <row r="225" spans="2:2" x14ac:dyDescent="0.25">
      <c r="B225" s="95" t="s">
        <v>1080</v>
      </c>
    </row>
    <row r="226" spans="2:2" x14ac:dyDescent="0.25">
      <c r="B226" s="95" t="s">
        <v>1081</v>
      </c>
    </row>
    <row r="227" spans="2:2" x14ac:dyDescent="0.25">
      <c r="B227" s="68" t="s">
        <v>1082</v>
      </c>
    </row>
    <row r="228" spans="2:2" x14ac:dyDescent="0.25">
      <c r="B228" s="68" t="s">
        <v>1085</v>
      </c>
    </row>
    <row r="229" spans="2:2" x14ac:dyDescent="0.25">
      <c r="B229" s="68" t="s">
        <v>1086</v>
      </c>
    </row>
    <row r="230" spans="2:2" x14ac:dyDescent="0.25">
      <c r="B230" s="68" t="s">
        <v>1087</v>
      </c>
    </row>
    <row r="231" spans="2:2" x14ac:dyDescent="0.25">
      <c r="B231" s="68" t="s">
        <v>1088</v>
      </c>
    </row>
    <row r="232" spans="2:2" x14ac:dyDescent="0.25">
      <c r="B232" s="68" t="s">
        <v>1089</v>
      </c>
    </row>
    <row r="233" spans="2:2" x14ac:dyDescent="0.25">
      <c r="B233" s="68" t="s">
        <v>1090</v>
      </c>
    </row>
    <row r="234" spans="2:2" x14ac:dyDescent="0.25">
      <c r="B234" s="68" t="s">
        <v>1091</v>
      </c>
    </row>
    <row r="235" spans="2:2" x14ac:dyDescent="0.25">
      <c r="B235" s="94" t="s">
        <v>1092</v>
      </c>
    </row>
    <row r="236" spans="2:2" x14ac:dyDescent="0.25">
      <c r="B236" s="94" t="s">
        <v>1094</v>
      </c>
    </row>
    <row r="237" spans="2:2" x14ac:dyDescent="0.25">
      <c r="B237" s="94" t="s">
        <v>1095</v>
      </c>
    </row>
    <row r="238" spans="2:2" x14ac:dyDescent="0.25">
      <c r="B238" s="94" t="s">
        <v>1096</v>
      </c>
    </row>
    <row r="239" spans="2:2" x14ac:dyDescent="0.25">
      <c r="B239" s="94" t="s">
        <v>1097</v>
      </c>
    </row>
    <row r="240" spans="2:2" x14ac:dyDescent="0.25">
      <c r="B240" s="94" t="s">
        <v>1098</v>
      </c>
    </row>
    <row r="241" spans="2:2" x14ac:dyDescent="0.25">
      <c r="B241" s="94" t="s">
        <v>1099</v>
      </c>
    </row>
    <row r="242" spans="2:2" x14ac:dyDescent="0.25">
      <c r="B242" s="94" t="s">
        <v>1100</v>
      </c>
    </row>
    <row r="243" spans="2:2" x14ac:dyDescent="0.25">
      <c r="B243" s="94" t="s">
        <v>1101</v>
      </c>
    </row>
    <row r="244" spans="2:2" x14ac:dyDescent="0.25">
      <c r="B244" s="89" t="s">
        <v>1102</v>
      </c>
    </row>
    <row r="245" spans="2:2" x14ac:dyDescent="0.25">
      <c r="B245" s="89" t="s">
        <v>1104</v>
      </c>
    </row>
    <row r="246" spans="2:2" x14ac:dyDescent="0.25">
      <c r="B246" s="89" t="s">
        <v>1105</v>
      </c>
    </row>
    <row r="247" spans="2:2" x14ac:dyDescent="0.25">
      <c r="B247" s="89" t="s">
        <v>1106</v>
      </c>
    </row>
    <row r="248" spans="2:2" x14ac:dyDescent="0.25">
      <c r="B248" s="89" t="s">
        <v>1107</v>
      </c>
    </row>
    <row r="249" spans="2:2" x14ac:dyDescent="0.25">
      <c r="B249" s="89" t="s">
        <v>1108</v>
      </c>
    </row>
    <row r="250" spans="2:2" x14ac:dyDescent="0.25">
      <c r="B250" s="89" t="s">
        <v>1110</v>
      </c>
    </row>
    <row r="251" spans="2:2" x14ac:dyDescent="0.25">
      <c r="B251" s="89" t="s">
        <v>1111</v>
      </c>
    </row>
    <row r="252" spans="2:2" x14ac:dyDescent="0.25">
      <c r="B252" s="89" t="s">
        <v>1112</v>
      </c>
    </row>
    <row r="253" spans="2:2" x14ac:dyDescent="0.25">
      <c r="B253" s="89" t="s">
        <v>1113</v>
      </c>
    </row>
    <row r="254" spans="2:2" x14ac:dyDescent="0.25">
      <c r="B254" s="89" t="s">
        <v>1114</v>
      </c>
    </row>
    <row r="255" spans="2:2" x14ac:dyDescent="0.25">
      <c r="B255" s="89" t="s">
        <v>1115</v>
      </c>
    </row>
    <row r="256" spans="2:2" x14ac:dyDescent="0.25">
      <c r="B256" s="89" t="s">
        <v>1116</v>
      </c>
    </row>
    <row r="257" spans="2:2" x14ac:dyDescent="0.25">
      <c r="B257" s="89" t="s">
        <v>1117</v>
      </c>
    </row>
    <row r="258" spans="2:2" x14ac:dyDescent="0.25">
      <c r="B258" s="89" t="s">
        <v>1118</v>
      </c>
    </row>
    <row r="259" spans="2:2" x14ac:dyDescent="0.25">
      <c r="B259" s="89" t="s">
        <v>1119</v>
      </c>
    </row>
    <row r="260" spans="2:2" x14ac:dyDescent="0.25">
      <c r="B260" s="89" t="s">
        <v>1120</v>
      </c>
    </row>
    <row r="261" spans="2:2" x14ac:dyDescent="0.25">
      <c r="B261" s="89" t="s">
        <v>1121</v>
      </c>
    </row>
    <row r="262" spans="2:2" x14ac:dyDescent="0.25">
      <c r="B262" s="89" t="s">
        <v>1122</v>
      </c>
    </row>
    <row r="263" spans="2:2" x14ac:dyDescent="0.25">
      <c r="B263" s="89" t="s">
        <v>1123</v>
      </c>
    </row>
    <row r="264" spans="2:2" x14ac:dyDescent="0.25">
      <c r="B264" s="89" t="s">
        <v>1124</v>
      </c>
    </row>
    <row r="265" spans="2:2" x14ac:dyDescent="0.25">
      <c r="B265" s="89" t="s">
        <v>1125</v>
      </c>
    </row>
    <row r="266" spans="2:2" x14ac:dyDescent="0.25">
      <c r="B266" s="89" t="s">
        <v>1126</v>
      </c>
    </row>
    <row r="267" spans="2:2" x14ac:dyDescent="0.25">
      <c r="B267" s="89" t="s">
        <v>1127</v>
      </c>
    </row>
    <row r="268" spans="2:2" x14ac:dyDescent="0.25">
      <c r="B268" s="89" t="s">
        <v>1128</v>
      </c>
    </row>
    <row r="269" spans="2:2" x14ac:dyDescent="0.25">
      <c r="B269" s="68" t="s">
        <v>1129</v>
      </c>
    </row>
    <row r="270" spans="2:2" x14ac:dyDescent="0.25">
      <c r="B270" s="68" t="s">
        <v>1132</v>
      </c>
    </row>
    <row r="271" spans="2:2" x14ac:dyDescent="0.25">
      <c r="B271" s="68" t="s">
        <v>1133</v>
      </c>
    </row>
    <row r="272" spans="2:2" x14ac:dyDescent="0.25">
      <c r="B272" s="68" t="s">
        <v>1134</v>
      </c>
    </row>
    <row r="273" spans="2:2" x14ac:dyDescent="0.25">
      <c r="B273" s="68" t="s">
        <v>1135</v>
      </c>
    </row>
    <row r="274" spans="2:2" x14ac:dyDescent="0.25">
      <c r="B274" s="68" t="s">
        <v>1136</v>
      </c>
    </row>
    <row r="275" spans="2:2" x14ac:dyDescent="0.25">
      <c r="B275" s="68" t="s">
        <v>1137</v>
      </c>
    </row>
    <row r="276" spans="2:2" x14ac:dyDescent="0.25">
      <c r="B276" s="68" t="s">
        <v>1140</v>
      </c>
    </row>
    <row r="277" spans="2:2" x14ac:dyDescent="0.25">
      <c r="B277" s="68" t="s">
        <v>1141</v>
      </c>
    </row>
    <row r="278" spans="2:2" x14ac:dyDescent="0.25">
      <c r="B278" s="68" t="s">
        <v>1142</v>
      </c>
    </row>
    <row r="279" spans="2:2" x14ac:dyDescent="0.25">
      <c r="B279" s="89" t="s">
        <v>1143</v>
      </c>
    </row>
    <row r="280" spans="2:2" x14ac:dyDescent="0.25">
      <c r="B280" s="68" t="s">
        <v>1154</v>
      </c>
    </row>
    <row r="281" spans="2:2" x14ac:dyDescent="0.25">
      <c r="B281" s="68" t="s">
        <v>1157</v>
      </c>
    </row>
    <row r="282" spans="2:2" x14ac:dyDescent="0.25">
      <c r="B282" s="68" t="s">
        <v>1158</v>
      </c>
    </row>
    <row r="283" spans="2:2" x14ac:dyDescent="0.25">
      <c r="B283" s="68" t="s">
        <v>1159</v>
      </c>
    </row>
    <row r="284" spans="2:2" x14ac:dyDescent="0.25">
      <c r="B284" s="68" t="s">
        <v>1160</v>
      </c>
    </row>
    <row r="285" spans="2:2" x14ac:dyDescent="0.25">
      <c r="B285" s="89" t="s">
        <v>1161</v>
      </c>
    </row>
    <row r="286" spans="2:2" x14ac:dyDescent="0.25">
      <c r="B286" s="89" t="s">
        <v>1164</v>
      </c>
    </row>
    <row r="287" spans="2:2" x14ac:dyDescent="0.25">
      <c r="B287" s="89" t="s">
        <v>1165</v>
      </c>
    </row>
    <row r="288" spans="2:2" x14ac:dyDescent="0.25">
      <c r="B288" s="89" t="s">
        <v>1166</v>
      </c>
    </row>
    <row r="289" spans="2:2" x14ac:dyDescent="0.25">
      <c r="B289" s="89" t="s">
        <v>1167</v>
      </c>
    </row>
    <row r="290" spans="2:2" x14ac:dyDescent="0.25">
      <c r="B290" s="89" t="s">
        <v>1168</v>
      </c>
    </row>
    <row r="291" spans="2:2" x14ac:dyDescent="0.25">
      <c r="B291" s="89" t="s">
        <v>1169</v>
      </c>
    </row>
    <row r="292" spans="2:2" x14ac:dyDescent="0.25">
      <c r="B292" s="89" t="s">
        <v>1171</v>
      </c>
    </row>
    <row r="293" spans="2:2" x14ac:dyDescent="0.25">
      <c r="B293" s="89" t="s">
        <v>1172</v>
      </c>
    </row>
    <row r="294" spans="2:2" x14ac:dyDescent="0.25">
      <c r="B294" s="89" t="s">
        <v>1173</v>
      </c>
    </row>
    <row r="295" spans="2:2" x14ac:dyDescent="0.25">
      <c r="B295" s="89" t="s">
        <v>1174</v>
      </c>
    </row>
    <row r="296" spans="2:2" x14ac:dyDescent="0.25">
      <c r="B296" s="89" t="s">
        <v>1175</v>
      </c>
    </row>
    <row r="297" spans="2:2" x14ac:dyDescent="0.25">
      <c r="B297" s="89" t="s">
        <v>1176</v>
      </c>
    </row>
    <row r="298" spans="2:2" x14ac:dyDescent="0.25">
      <c r="B298" s="94" t="s">
        <v>1177</v>
      </c>
    </row>
    <row r="299" spans="2:2" x14ac:dyDescent="0.25">
      <c r="B299" s="94" t="s">
        <v>1179</v>
      </c>
    </row>
    <row r="300" spans="2:2" x14ac:dyDescent="0.25">
      <c r="B300" s="94" t="s">
        <v>1180</v>
      </c>
    </row>
    <row r="301" spans="2:2" x14ac:dyDescent="0.25">
      <c r="B301" s="94" t="s">
        <v>1181</v>
      </c>
    </row>
    <row r="302" spans="2:2" x14ac:dyDescent="0.25">
      <c r="B302" s="94" t="s">
        <v>1182</v>
      </c>
    </row>
    <row r="303" spans="2:2" x14ac:dyDescent="0.25">
      <c r="B303" s="94" t="s">
        <v>1184</v>
      </c>
    </row>
    <row r="304" spans="2:2" x14ac:dyDescent="0.25">
      <c r="B304" s="89" t="s">
        <v>1186</v>
      </c>
    </row>
    <row r="305" spans="2:2" x14ac:dyDescent="0.25">
      <c r="B305" s="89" t="s">
        <v>1188</v>
      </c>
    </row>
    <row r="306" spans="2:2" x14ac:dyDescent="0.25">
      <c r="B306" s="89" t="s">
        <v>1189</v>
      </c>
    </row>
    <row r="307" spans="2:2" x14ac:dyDescent="0.25">
      <c r="B307" s="89" t="s">
        <v>1190</v>
      </c>
    </row>
    <row r="308" spans="2:2" x14ac:dyDescent="0.25">
      <c r="B308" s="89" t="s">
        <v>1191</v>
      </c>
    </row>
    <row r="309" spans="2:2" x14ac:dyDescent="0.25">
      <c r="B309" s="89" t="s">
        <v>1192</v>
      </c>
    </row>
    <row r="310" spans="2:2" x14ac:dyDescent="0.25">
      <c r="B310" s="89" t="s">
        <v>1193</v>
      </c>
    </row>
    <row r="311" spans="2:2" x14ac:dyDescent="0.25">
      <c r="B311" s="68" t="s">
        <v>1252</v>
      </c>
    </row>
    <row r="312" spans="2:2" x14ac:dyDescent="0.25">
      <c r="B312" s="68" t="s">
        <v>1254</v>
      </c>
    </row>
    <row r="313" spans="2:2" x14ac:dyDescent="0.25">
      <c r="B313" s="68" t="s">
        <v>1255</v>
      </c>
    </row>
    <row r="314" spans="2:2" x14ac:dyDescent="0.25">
      <c r="B314" s="68" t="s">
        <v>1256</v>
      </c>
    </row>
    <row r="315" spans="2:2" x14ac:dyDescent="0.25">
      <c r="B315" s="68" t="s">
        <v>1257</v>
      </c>
    </row>
    <row r="316" spans="2:2" x14ac:dyDescent="0.25">
      <c r="B316" s="68" t="s">
        <v>1258</v>
      </c>
    </row>
    <row r="317" spans="2:2" x14ac:dyDescent="0.25">
      <c r="B317" s="68" t="s">
        <v>1260</v>
      </c>
    </row>
    <row r="318" spans="2:2" x14ac:dyDescent="0.25">
      <c r="B318" s="68" t="s">
        <v>1261</v>
      </c>
    </row>
    <row r="319" spans="2:2" x14ac:dyDescent="0.25">
      <c r="B319" s="68" t="s">
        <v>1262</v>
      </c>
    </row>
    <row r="320" spans="2:2" x14ac:dyDescent="0.25">
      <c r="B320" s="68" t="s">
        <v>1263</v>
      </c>
    </row>
    <row r="321" spans="2:2" x14ac:dyDescent="0.25">
      <c r="B321" s="89" t="s">
        <v>1264</v>
      </c>
    </row>
    <row r="322" spans="2:2" x14ac:dyDescent="0.25">
      <c r="B322" s="68" t="s">
        <v>1265</v>
      </c>
    </row>
    <row r="323" spans="2:2" x14ac:dyDescent="0.25">
      <c r="B323" s="68" t="s">
        <v>1267</v>
      </c>
    </row>
    <row r="324" spans="2:2" x14ac:dyDescent="0.25">
      <c r="B324" s="68" t="s">
        <v>1268</v>
      </c>
    </row>
    <row r="325" spans="2:2" x14ac:dyDescent="0.25">
      <c r="B325" s="68" t="s">
        <v>1269</v>
      </c>
    </row>
    <row r="326" spans="2:2" x14ac:dyDescent="0.25">
      <c r="B326" s="68" t="s">
        <v>1270</v>
      </c>
    </row>
    <row r="327" spans="2:2" x14ac:dyDescent="0.25">
      <c r="B327" s="68" t="s">
        <v>1271</v>
      </c>
    </row>
    <row r="328" spans="2:2" x14ac:dyDescent="0.25">
      <c r="B328" s="91" t="s">
        <v>1272</v>
      </c>
    </row>
    <row r="329" spans="2:2" x14ac:dyDescent="0.25">
      <c r="B329" s="95" t="s">
        <v>1274</v>
      </c>
    </row>
    <row r="330" spans="2:2" x14ac:dyDescent="0.25">
      <c r="B330" s="95" t="s">
        <v>1275</v>
      </c>
    </row>
    <row r="331" spans="2:2" x14ac:dyDescent="0.25">
      <c r="B331" s="68" t="s">
        <v>1276</v>
      </c>
    </row>
    <row r="332" spans="2:2" x14ac:dyDescent="0.25">
      <c r="B332" s="68" t="s">
        <v>1278</v>
      </c>
    </row>
    <row r="333" spans="2:2" x14ac:dyDescent="0.25">
      <c r="B333" s="68" t="s">
        <v>1279</v>
      </c>
    </row>
    <row r="334" spans="2:2" x14ac:dyDescent="0.25">
      <c r="B334" s="68" t="s">
        <v>1280</v>
      </c>
    </row>
    <row r="335" spans="2:2" x14ac:dyDescent="0.25">
      <c r="B335" s="68" t="s">
        <v>1281</v>
      </c>
    </row>
    <row r="336" spans="2:2" x14ac:dyDescent="0.25">
      <c r="B336" s="68" t="s">
        <v>1282</v>
      </c>
    </row>
    <row r="337" spans="2:2" x14ac:dyDescent="0.25">
      <c r="B337" s="89" t="s">
        <v>1283</v>
      </c>
    </row>
    <row r="338" spans="2:2" x14ac:dyDescent="0.25">
      <c r="B338" s="68" t="s">
        <v>1284</v>
      </c>
    </row>
    <row r="339" spans="2:2" x14ac:dyDescent="0.25">
      <c r="B339" s="68" t="s">
        <v>1286</v>
      </c>
    </row>
    <row r="340" spans="2:2" x14ac:dyDescent="0.25">
      <c r="B340" s="68" t="s">
        <v>1287</v>
      </c>
    </row>
    <row r="341" spans="2:2" x14ac:dyDescent="0.25">
      <c r="B341" s="68" t="s">
        <v>1288</v>
      </c>
    </row>
    <row r="342" spans="2:2" x14ac:dyDescent="0.25">
      <c r="B342" s="68" t="s">
        <v>1289</v>
      </c>
    </row>
    <row r="343" spans="2:2" x14ac:dyDescent="0.25">
      <c r="B343" s="68" t="s">
        <v>1290</v>
      </c>
    </row>
    <row r="344" spans="2:2" x14ac:dyDescent="0.25">
      <c r="B344" s="89" t="s">
        <v>1291</v>
      </c>
    </row>
    <row r="345" spans="2:2" x14ac:dyDescent="0.25">
      <c r="B345" s="89" t="s">
        <v>1292</v>
      </c>
    </row>
    <row r="346" spans="2:2" x14ac:dyDescent="0.25">
      <c r="B346" s="89" t="s">
        <v>1294</v>
      </c>
    </row>
    <row r="347" spans="2:2" x14ac:dyDescent="0.25">
      <c r="B347" s="89" t="s">
        <v>1295</v>
      </c>
    </row>
    <row r="348" spans="2:2" x14ac:dyDescent="0.25">
      <c r="B348" s="89" t="s">
        <v>1296</v>
      </c>
    </row>
    <row r="349" spans="2:2" x14ac:dyDescent="0.25">
      <c r="B349" s="89" t="s">
        <v>1315</v>
      </c>
    </row>
    <row r="350" spans="2:2" x14ac:dyDescent="0.25">
      <c r="B350" s="89" t="s">
        <v>1317</v>
      </c>
    </row>
    <row r="351" spans="2:2" x14ac:dyDescent="0.25">
      <c r="B351" s="89" t="s">
        <v>1318</v>
      </c>
    </row>
    <row r="352" spans="2:2" x14ac:dyDescent="0.25">
      <c r="B352" s="94" t="s">
        <v>1319</v>
      </c>
    </row>
    <row r="353" spans="2:2" x14ac:dyDescent="0.25">
      <c r="B353" s="94" t="s">
        <v>1320</v>
      </c>
    </row>
    <row r="354" spans="2:2" x14ac:dyDescent="0.25">
      <c r="B354" s="89" t="s">
        <v>1321</v>
      </c>
    </row>
    <row r="355" spans="2:2" x14ac:dyDescent="0.25">
      <c r="B355" s="89" t="s">
        <v>1324</v>
      </c>
    </row>
    <row r="356" spans="2:2" x14ac:dyDescent="0.25">
      <c r="B356" s="89" t="s">
        <v>1325</v>
      </c>
    </row>
    <row r="357" spans="2:2" x14ac:dyDescent="0.25">
      <c r="B357" s="89" t="s">
        <v>1326</v>
      </c>
    </row>
    <row r="358" spans="2:2" x14ac:dyDescent="0.25">
      <c r="B358" s="89" t="s">
        <v>1328</v>
      </c>
    </row>
    <row r="359" spans="2:2" x14ac:dyDescent="0.25">
      <c r="B359" s="68" t="s">
        <v>1329</v>
      </c>
    </row>
    <row r="360" spans="2:2" x14ac:dyDescent="0.25">
      <c r="B360" s="68" t="s">
        <v>1332</v>
      </c>
    </row>
    <row r="361" spans="2:2" x14ac:dyDescent="0.25">
      <c r="B361" s="68" t="s">
        <v>1333</v>
      </c>
    </row>
    <row r="362" spans="2:2" x14ac:dyDescent="0.25">
      <c r="B362" s="68" t="s">
        <v>1334</v>
      </c>
    </row>
    <row r="363" spans="2:2" x14ac:dyDescent="0.25">
      <c r="B363" s="68" t="s">
        <v>1335</v>
      </c>
    </row>
    <row r="364" spans="2:2" x14ac:dyDescent="0.25">
      <c r="B364" s="68" t="s">
        <v>1336</v>
      </c>
    </row>
    <row r="365" spans="2:2" x14ac:dyDescent="0.25">
      <c r="B365" s="68" t="s">
        <v>1337</v>
      </c>
    </row>
    <row r="366" spans="2:2" x14ac:dyDescent="0.25">
      <c r="B366" s="94" t="s">
        <v>1224</v>
      </c>
    </row>
    <row r="367" spans="2:2" x14ac:dyDescent="0.25">
      <c r="B367" s="89" t="s">
        <v>1227</v>
      </c>
    </row>
    <row r="368" spans="2:2" x14ac:dyDescent="0.25">
      <c r="B368" s="89" t="s">
        <v>1228</v>
      </c>
    </row>
    <row r="369" spans="2:2" x14ac:dyDescent="0.25">
      <c r="B369" s="89" t="s">
        <v>1229</v>
      </c>
    </row>
    <row r="370" spans="2:2" x14ac:dyDescent="0.25">
      <c r="B370" s="89" t="s">
        <v>1230</v>
      </c>
    </row>
    <row r="371" spans="2:2" x14ac:dyDescent="0.25">
      <c r="B371" s="89" t="s">
        <v>1231</v>
      </c>
    </row>
    <row r="372" spans="2:2" x14ac:dyDescent="0.25">
      <c r="B372" s="89" t="s">
        <v>1232</v>
      </c>
    </row>
    <row r="373" spans="2:2" x14ac:dyDescent="0.25">
      <c r="B373" s="89" t="s">
        <v>1233</v>
      </c>
    </row>
    <row r="374" spans="2:2" x14ac:dyDescent="0.25">
      <c r="B374" s="89" t="s">
        <v>1234</v>
      </c>
    </row>
    <row r="375" spans="2:2" x14ac:dyDescent="0.25">
      <c r="B375" s="89" t="s">
        <v>1235</v>
      </c>
    </row>
    <row r="376" spans="2:2" x14ac:dyDescent="0.25">
      <c r="B376" s="89" t="s">
        <v>1236</v>
      </c>
    </row>
    <row r="377" spans="2:2" x14ac:dyDescent="0.25">
      <c r="B377" s="89" t="s">
        <v>1237</v>
      </c>
    </row>
    <row r="378" spans="2:2" x14ac:dyDescent="0.25">
      <c r="B378" s="89" t="s">
        <v>1238</v>
      </c>
    </row>
    <row r="379" spans="2:2" x14ac:dyDescent="0.25">
      <c r="B379" s="89" t="s">
        <v>1239</v>
      </c>
    </row>
    <row r="380" spans="2:2" x14ac:dyDescent="0.25">
      <c r="B380" s="89" t="s">
        <v>1240</v>
      </c>
    </row>
    <row r="381" spans="2:2" x14ac:dyDescent="0.25">
      <c r="B381" s="89" t="s">
        <v>1241</v>
      </c>
    </row>
    <row r="382" spans="2:2" x14ac:dyDescent="0.25">
      <c r="B382" s="94" t="s">
        <v>1244</v>
      </c>
    </row>
    <row r="383" spans="2:2" x14ac:dyDescent="0.25">
      <c r="B383" s="94" t="s">
        <v>1245</v>
      </c>
    </row>
    <row r="384" spans="2:2" x14ac:dyDescent="0.25">
      <c r="B384" s="94" t="s">
        <v>1246</v>
      </c>
    </row>
    <row r="385" spans="2:2" x14ac:dyDescent="0.25">
      <c r="B385" s="94" t="s">
        <v>1247</v>
      </c>
    </row>
    <row r="386" spans="2:2" x14ac:dyDescent="0.25">
      <c r="B386" s="68" t="s">
        <v>1370</v>
      </c>
    </row>
    <row r="387" spans="2:2" x14ac:dyDescent="0.25">
      <c r="B387" s="68" t="s">
        <v>1372</v>
      </c>
    </row>
    <row r="388" spans="2:2" x14ac:dyDescent="0.25">
      <c r="B388" s="68" t="s">
        <v>1373</v>
      </c>
    </row>
    <row r="389" spans="2:2" x14ac:dyDescent="0.25">
      <c r="B389" s="68" t="s">
        <v>1374</v>
      </c>
    </row>
    <row r="390" spans="2:2" x14ac:dyDescent="0.25">
      <c r="B390" s="68" t="s">
        <v>1375</v>
      </c>
    </row>
    <row r="391" spans="2:2" x14ac:dyDescent="0.25">
      <c r="B391" s="68" t="s">
        <v>1376</v>
      </c>
    </row>
    <row r="392" spans="2:2" x14ac:dyDescent="0.25">
      <c r="B392" s="68" t="s">
        <v>1377</v>
      </c>
    </row>
    <row r="393" spans="2:2" x14ac:dyDescent="0.25">
      <c r="B393" s="89" t="s">
        <v>1386</v>
      </c>
    </row>
    <row r="394" spans="2:2" x14ac:dyDescent="0.25">
      <c r="B394" s="68" t="s">
        <v>1387</v>
      </c>
    </row>
    <row r="395" spans="2:2" x14ac:dyDescent="0.25">
      <c r="B395" s="68" t="s">
        <v>1388</v>
      </c>
    </row>
    <row r="396" spans="2:2" x14ac:dyDescent="0.25">
      <c r="B396" s="68" t="s">
        <v>1389</v>
      </c>
    </row>
    <row r="397" spans="2:2" x14ac:dyDescent="0.25">
      <c r="B397" s="68" t="s">
        <v>1390</v>
      </c>
    </row>
    <row r="398" spans="2:2" x14ac:dyDescent="0.25">
      <c r="B398" s="68" t="s">
        <v>1391</v>
      </c>
    </row>
    <row r="399" spans="2:2" x14ac:dyDescent="0.25">
      <c r="B399" s="89" t="s">
        <v>1392</v>
      </c>
    </row>
    <row r="400" spans="2:2" x14ac:dyDescent="0.25">
      <c r="B400" s="89" t="s">
        <v>1393</v>
      </c>
    </row>
    <row r="401" spans="2:2" x14ac:dyDescent="0.25">
      <c r="B401" s="89" t="s">
        <v>1642</v>
      </c>
    </row>
    <row r="402" spans="2:2" x14ac:dyDescent="0.25">
      <c r="B402" s="89" t="s">
        <v>1643</v>
      </c>
    </row>
    <row r="403" spans="2:2" x14ac:dyDescent="0.25">
      <c r="B403" s="95" t="s">
        <v>1644</v>
      </c>
    </row>
    <row r="404" spans="2:2" x14ac:dyDescent="0.25">
      <c r="B404" s="95" t="s">
        <v>1645</v>
      </c>
    </row>
    <row r="405" spans="2:2" x14ac:dyDescent="0.25">
      <c r="B405" s="95" t="s">
        <v>1646</v>
      </c>
    </row>
    <row r="406" spans="2:2" x14ac:dyDescent="0.25">
      <c r="B406" s="95" t="s">
        <v>1647</v>
      </c>
    </row>
    <row r="407" spans="2:2" x14ac:dyDescent="0.25">
      <c r="B407" s="95" t="s">
        <v>1648</v>
      </c>
    </row>
    <row r="408" spans="2:2" x14ac:dyDescent="0.25">
      <c r="B408" s="95" t="s">
        <v>1649</v>
      </c>
    </row>
    <row r="409" spans="2:2" x14ac:dyDescent="0.25">
      <c r="B409" s="95" t="s">
        <v>1650</v>
      </c>
    </row>
    <row r="410" spans="2:2" x14ac:dyDescent="0.25">
      <c r="B410" s="95" t="s">
        <v>1651</v>
      </c>
    </row>
    <row r="411" spans="2:2" x14ac:dyDescent="0.25">
      <c r="B411" s="95" t="s">
        <v>1652</v>
      </c>
    </row>
    <row r="412" spans="2:2" x14ac:dyDescent="0.25">
      <c r="B412" s="95" t="s">
        <v>1653</v>
      </c>
    </row>
    <row r="413" spans="2:2" x14ac:dyDescent="0.25">
      <c r="B413" s="95" t="s">
        <v>1654</v>
      </c>
    </row>
    <row r="414" spans="2:2" x14ac:dyDescent="0.25">
      <c r="B414" s="97" t="s">
        <v>1394</v>
      </c>
    </row>
    <row r="415" spans="2:2" x14ac:dyDescent="0.25">
      <c r="B415" s="95" t="s">
        <v>1396</v>
      </c>
    </row>
    <row r="416" spans="2:2" x14ac:dyDescent="0.25">
      <c r="B416" s="95" t="s">
        <v>1397</v>
      </c>
    </row>
    <row r="417" spans="2:2" x14ac:dyDescent="0.25">
      <c r="B417" s="95" t="s">
        <v>1398</v>
      </c>
    </row>
    <row r="418" spans="2:2" x14ac:dyDescent="0.25">
      <c r="B418" s="95" t="s">
        <v>1399</v>
      </c>
    </row>
    <row r="419" spans="2:2" x14ac:dyDescent="0.25">
      <c r="B419" s="95" t="s">
        <v>1400</v>
      </c>
    </row>
    <row r="420" spans="2:2" x14ac:dyDescent="0.25">
      <c r="B420" s="95" t="s">
        <v>1401</v>
      </c>
    </row>
    <row r="421" spans="2:2" x14ac:dyDescent="0.25">
      <c r="B421" s="98" t="s">
        <v>1404</v>
      </c>
    </row>
    <row r="422" spans="2:2" x14ac:dyDescent="0.25">
      <c r="B422" s="95" t="s">
        <v>1405</v>
      </c>
    </row>
    <row r="423" spans="2:2" x14ac:dyDescent="0.25">
      <c r="B423" s="95" t="s">
        <v>1406</v>
      </c>
    </row>
    <row r="424" spans="2:2" x14ac:dyDescent="0.25">
      <c r="B424" s="95" t="s">
        <v>1402</v>
      </c>
    </row>
    <row r="425" spans="2:2" x14ac:dyDescent="0.25">
      <c r="B425" s="95" t="s">
        <v>1402</v>
      </c>
    </row>
    <row r="426" spans="2:2" x14ac:dyDescent="0.25">
      <c r="B426" s="68" t="s">
        <v>1471</v>
      </c>
    </row>
    <row r="427" spans="2:2" x14ac:dyDescent="0.25">
      <c r="B427" s="68" t="s">
        <v>1473</v>
      </c>
    </row>
    <row r="428" spans="2:2" x14ac:dyDescent="0.25">
      <c r="B428" s="68" t="s">
        <v>1465</v>
      </c>
    </row>
    <row r="429" spans="2:2" x14ac:dyDescent="0.25">
      <c r="B429" s="68" t="s">
        <v>1466</v>
      </c>
    </row>
    <row r="430" spans="2:2" x14ac:dyDescent="0.25">
      <c r="B430" s="68" t="s">
        <v>1467</v>
      </c>
    </row>
    <row r="431" spans="2:2" x14ac:dyDescent="0.25">
      <c r="B431" s="68" t="s">
        <v>1468</v>
      </c>
    </row>
    <row r="432" spans="2:2" x14ac:dyDescent="0.25">
      <c r="B432" s="89" t="s">
        <v>1474</v>
      </c>
    </row>
    <row r="433" spans="2:2" x14ac:dyDescent="0.25">
      <c r="B433" s="89" t="s">
        <v>1476</v>
      </c>
    </row>
    <row r="434" spans="2:2" x14ac:dyDescent="0.25">
      <c r="B434" s="89" t="s">
        <v>1477</v>
      </c>
    </row>
    <row r="435" spans="2:2" x14ac:dyDescent="0.25">
      <c r="B435" s="89" t="s">
        <v>1478</v>
      </c>
    </row>
    <row r="436" spans="2:2" x14ac:dyDescent="0.25">
      <c r="B436" s="89" t="s">
        <v>1479</v>
      </c>
    </row>
    <row r="437" spans="2:2" x14ac:dyDescent="0.25">
      <c r="B437" s="89" t="s">
        <v>1655</v>
      </c>
    </row>
    <row r="438" spans="2:2" x14ac:dyDescent="0.25">
      <c r="B438" s="89" t="s">
        <v>1656</v>
      </c>
    </row>
    <row r="439" spans="2:2" x14ac:dyDescent="0.25">
      <c r="B439" s="89" t="s">
        <v>1657</v>
      </c>
    </row>
    <row r="440" spans="2:2" x14ac:dyDescent="0.25">
      <c r="B440" s="68" t="s">
        <v>1486</v>
      </c>
    </row>
    <row r="441" spans="2:2" x14ac:dyDescent="0.25">
      <c r="B441" s="68" t="s">
        <v>1488</v>
      </c>
    </row>
    <row r="442" spans="2:2" x14ac:dyDescent="0.25">
      <c r="B442" s="68" t="s">
        <v>1489</v>
      </c>
    </row>
    <row r="443" spans="2:2" x14ac:dyDescent="0.25">
      <c r="B443" s="68" t="s">
        <v>1490</v>
      </c>
    </row>
    <row r="444" spans="2:2" x14ac:dyDescent="0.25">
      <c r="B444" s="68" t="s">
        <v>1491</v>
      </c>
    </row>
    <row r="445" spans="2:2" x14ac:dyDescent="0.25">
      <c r="B445" s="68" t="s">
        <v>1492</v>
      </c>
    </row>
    <row r="446" spans="2:2" x14ac:dyDescent="0.25">
      <c r="B446" s="89" t="s">
        <v>1493</v>
      </c>
    </row>
    <row r="447" spans="2:2" x14ac:dyDescent="0.25">
      <c r="B447" s="89" t="s">
        <v>1494</v>
      </c>
    </row>
    <row r="448" spans="2:2" x14ac:dyDescent="0.25">
      <c r="B448" s="89" t="s">
        <v>1506</v>
      </c>
    </row>
    <row r="449" spans="2:2" x14ac:dyDescent="0.25">
      <c r="B449" s="89" t="s">
        <v>1509</v>
      </c>
    </row>
    <row r="450" spans="2:2" x14ac:dyDescent="0.25">
      <c r="B450" s="89" t="s">
        <v>1510</v>
      </c>
    </row>
    <row r="451" spans="2:2" x14ac:dyDescent="0.25">
      <c r="B451" s="89" t="s">
        <v>1511</v>
      </c>
    </row>
    <row r="452" spans="2:2" x14ac:dyDescent="0.25">
      <c r="B452" s="89" t="s">
        <v>1512</v>
      </c>
    </row>
    <row r="453" spans="2:2" x14ac:dyDescent="0.25">
      <c r="B453" s="94" t="s">
        <v>1513</v>
      </c>
    </row>
    <row r="454" spans="2:2" x14ac:dyDescent="0.25">
      <c r="B454" s="94" t="s">
        <v>1516</v>
      </c>
    </row>
    <row r="455" spans="2:2" x14ac:dyDescent="0.25">
      <c r="B455" s="94" t="s">
        <v>1517</v>
      </c>
    </row>
    <row r="456" spans="2:2" x14ac:dyDescent="0.25">
      <c r="B456" s="94" t="s">
        <v>1518</v>
      </c>
    </row>
    <row r="457" spans="2:2" x14ac:dyDescent="0.25">
      <c r="B457" s="94" t="s">
        <v>1525</v>
      </c>
    </row>
    <row r="458" spans="2:2" x14ac:dyDescent="0.25">
      <c r="B458" s="94" t="s">
        <v>1527</v>
      </c>
    </row>
    <row r="459" spans="2:2" x14ac:dyDescent="0.25">
      <c r="B459" s="94" t="s">
        <v>1528</v>
      </c>
    </row>
    <row r="460" spans="2:2" x14ac:dyDescent="0.25">
      <c r="B460" s="94" t="s">
        <v>1529</v>
      </c>
    </row>
    <row r="461" spans="2:2" x14ac:dyDescent="0.25">
      <c r="B461" s="94" t="s">
        <v>1530</v>
      </c>
    </row>
    <row r="462" spans="2:2" x14ac:dyDescent="0.25">
      <c r="B462" s="94" t="s">
        <v>1531</v>
      </c>
    </row>
  </sheetData>
  <mergeCells count="2">
    <mergeCell ref="B1:B3"/>
    <mergeCell ref="D1:D3"/>
  </mergeCells>
  <pageMargins left="0.7" right="0.7" top="0.75" bottom="0.75" header="0.3" footer="0.3"/>
  <headerFooter>
    <oddHeader>&amp;R&amp;"Aptos"&amp;12&amp;K000000 Protected B | Protégé B&amp;1#_x000D_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C39440C1EC7344BBFF9CD88B6D4C67" ma:contentTypeVersion="19" ma:contentTypeDescription="Create a new document." ma:contentTypeScope="" ma:versionID="bf13cfd8c84d0ec8403526a61a6d5a19">
  <xsd:schema xmlns:xsd="http://www.w3.org/2001/XMLSchema" xmlns:xs="http://www.w3.org/2001/XMLSchema" xmlns:p="http://schemas.microsoft.com/office/2006/metadata/properties" xmlns:ns2="548c4788-a0ef-43da-a1fa-50c1cc9d23db" xmlns:ns3="6fb2697e-f081-43b4-9f97-cd49ae3de8ec" targetNamespace="http://schemas.microsoft.com/office/2006/metadata/properties" ma:root="true" ma:fieldsID="eb27d3b69c03d59108873a81156585ea" ns2:_="" ns3:_="">
    <xsd:import namespace="548c4788-a0ef-43da-a1fa-50c1cc9d23db"/>
    <xsd:import namespace="6fb2697e-f081-43b4-9f97-cd49ae3de8e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Number_x002d_Num_x00e9_ro"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c4788-a0ef-43da-a1fa-50c1cc9d2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bf3204f-aabd-4e28-9088-5d29a8bcebf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Number_x002d_Num_x00e9_ro" ma:index="22" nillable="true" ma:displayName="Number - Numéro" ma:decimals="1" ma:format="Dropdown" ma:internalName="Number_x002d_Num_x00e9_ro" ma:percentage="FALSE">
      <xsd:simpleType>
        <xsd:restriction base="dms:Number"/>
      </xsd:simpleType>
    </xsd:element>
    <xsd:element name="Date" ma:index="23"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fb2697e-f081-43b4-9f97-cd49ae3de8e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1c9b3eb-fe73-4c3b-a888-26da55d94e6f}" ma:internalName="TaxCatchAll" ma:showField="CatchAllData" ma:web="6fb2697e-f081-43b4-9f97-cd49ae3de8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8c4788-a0ef-43da-a1fa-50c1cc9d23db">
      <Terms xmlns="http://schemas.microsoft.com/office/infopath/2007/PartnerControls"/>
    </lcf76f155ced4ddcb4097134ff3c332f>
    <Date xmlns="548c4788-a0ef-43da-a1fa-50c1cc9d23db" xsi:nil="true"/>
    <Number_x002d_Num_x00e9_ro xmlns="548c4788-a0ef-43da-a1fa-50c1cc9d23db" xsi:nil="true"/>
    <TaxCatchAll xmlns="6fb2697e-f081-43b4-9f97-cd49ae3de8ec" xsi:nil="true"/>
  </documentManagement>
</p:properties>
</file>

<file path=customXml/itemProps1.xml><?xml version="1.0" encoding="utf-8"?>
<ds:datastoreItem xmlns:ds="http://schemas.openxmlformats.org/officeDocument/2006/customXml" ds:itemID="{917C0977-FEBC-41D4-BD17-6F4ED49D8FC9}">
  <ds:schemaRefs>
    <ds:schemaRef ds:uri="http://schemas.microsoft.com/sharepoint/v3/contenttype/forms"/>
  </ds:schemaRefs>
</ds:datastoreItem>
</file>

<file path=customXml/itemProps2.xml><?xml version="1.0" encoding="utf-8"?>
<ds:datastoreItem xmlns:ds="http://schemas.openxmlformats.org/officeDocument/2006/customXml" ds:itemID="{DAC8FDCC-93D0-4608-AC1C-2606F8947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c4788-a0ef-43da-a1fa-50c1cc9d23db"/>
    <ds:schemaRef ds:uri="6fb2697e-f081-43b4-9f97-cd49ae3de8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2BDD40-7D52-4ED3-BCE3-9FBE4112EED2}">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548c4788-a0ef-43da-a1fa-50c1cc9d23db"/>
    <ds:schemaRef ds:uri="http://purl.org/dc/dcmitype/"/>
    <ds:schemaRef ds:uri="http://schemas.microsoft.com/office/2006/metadata/properties"/>
    <ds:schemaRef ds:uri="http://purl.org/dc/terms/"/>
    <ds:schemaRef ds:uri="6fb2697e-f081-43b4-9f97-cd49ae3de8e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54</vt:i4>
      </vt:variant>
    </vt:vector>
  </HeadingPairs>
  <TitlesOfParts>
    <vt:vector size="63" baseType="lpstr">
      <vt:lpstr>1. Instructions</vt:lpstr>
      <vt:lpstr>2. Recherche d’équivalence</vt:lpstr>
      <vt:lpstr>1.1 shorter</vt:lpstr>
      <vt:lpstr>3. Groupe professionnel</vt:lpstr>
      <vt:lpstr>4. Table de référence</vt:lpstr>
      <vt:lpstr>5. Données salariales brutes</vt:lpstr>
      <vt:lpstr>2.1 shorter</vt:lpstr>
      <vt:lpstr>5. Identical salaries</vt:lpstr>
      <vt:lpstr>draft work</vt:lpstr>
      <vt:lpstr>'2. Recherche d’équivalence'!AG_03</vt:lpstr>
      <vt:lpstr>Coordonnees_texte</vt:lpstr>
      <vt:lpstr>Exemple_PM_2_Moin_6_pourcent</vt:lpstr>
      <vt:lpstr>Exemple_PM_2_Plus_6_pourcent</vt:lpstr>
      <vt:lpstr>Exemple_puce_1_sur_2</vt:lpstr>
      <vt:lpstr>Exemple_puce_2_sur_2</vt:lpstr>
      <vt:lpstr>Guide_des_postes_potentiellement_équivalents_pour_échange_de_postes___salaire_maximal_MOINS_6</vt:lpstr>
      <vt:lpstr>H1_A_propos</vt:lpstr>
      <vt:lpstr>H1_Groupes_professionnels</vt:lpstr>
      <vt:lpstr>H1_Outil_de_recherche</vt:lpstr>
      <vt:lpstr>H2_Commencez_ici</vt:lpstr>
      <vt:lpstr>H2_Coordonnes</vt:lpstr>
      <vt:lpstr>H2_Exemple</vt:lpstr>
      <vt:lpstr>'1. Instructions'!H2_Instructions</vt:lpstr>
      <vt:lpstr>H2_Objectif</vt:lpstr>
      <vt:lpstr>H2_Remarques</vt:lpstr>
      <vt:lpstr>Instructions_element_1_de_la_liste</vt:lpstr>
      <vt:lpstr>Instructions_element_2_de_la_liste</vt:lpstr>
      <vt:lpstr>Instructions_element_3_de_la_liste</vt:lpstr>
      <vt:lpstr>Instructions_element_3a_de_la_liste</vt:lpstr>
      <vt:lpstr>Instructions_element_3b_de_la_list</vt:lpstr>
      <vt:lpstr>Lien_a_la_liste_deroulante</vt:lpstr>
      <vt:lpstr>Liste_des_postes_équivalents_pour_échange_de_postes___salaire_maximal_PLUS__6</vt:lpstr>
      <vt:lpstr>Menu_deroulant_poste_de_depart</vt:lpstr>
      <vt:lpstr>Objectif_puce_1_sur_4</vt:lpstr>
      <vt:lpstr>Objectif_puce_1_texte</vt:lpstr>
      <vt:lpstr>Objectif_puce_2_sur_4</vt:lpstr>
      <vt:lpstr>Objectif_puce_2_texte</vt:lpstr>
      <vt:lpstr>Objectif_puce_3_sur_4</vt:lpstr>
      <vt:lpstr>Objectif_puce_3_texte</vt:lpstr>
      <vt:lpstr>Objectif_puce_4_sur_4</vt:lpstr>
      <vt:lpstr>Objectif_puce_4_texte</vt:lpstr>
      <vt:lpstr>Poste_de_départ__groupe_et_niveau</vt:lpstr>
      <vt:lpstr>'2. Recherche d’équivalence'!Print_Area</vt:lpstr>
      <vt:lpstr>'4. Table de référence'!Print_Area</vt:lpstr>
      <vt:lpstr>'5. Données salariales brutes'!Print_Area</vt:lpstr>
      <vt:lpstr>'5. Identical salaries'!Print_Area</vt:lpstr>
      <vt:lpstr>'4. Table de référence'!Print_Titles</vt:lpstr>
      <vt:lpstr>Remarque_puce_2_sur_3</vt:lpstr>
      <vt:lpstr>Remarque_puce_3_sur_3</vt:lpstr>
      <vt:lpstr>Remarques_puce_1_sur_3</vt:lpstr>
      <vt:lpstr>Remarques_puce_1_texte</vt:lpstr>
      <vt:lpstr>Remarques_puce_2_texte</vt:lpstr>
      <vt:lpstr>Remarques_puce_3_texte</vt:lpstr>
      <vt:lpstr>Signifie_puce_1_sur_5</vt:lpstr>
      <vt:lpstr>Signifie_puce_1_texte</vt:lpstr>
      <vt:lpstr>Signifie_puce_2_sur_5</vt:lpstr>
      <vt:lpstr>Signifie_puce_2_texte</vt:lpstr>
      <vt:lpstr>Signifie_puce_3_sur_5</vt:lpstr>
      <vt:lpstr>Signifie_puce_3_texte</vt:lpstr>
      <vt:lpstr>Signifie_puce_4_sur_5</vt:lpstr>
      <vt:lpstr>Signifie_puce_4_texte</vt:lpstr>
      <vt:lpstr>Signifie_puce_5_sur_5</vt:lpstr>
      <vt:lpstr>Signifie_puce_5_texte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Outil de recherche d'équivalence pour échange de postes</dc:title>
  <dc:subject/>
  <dc:creator>Lalonde, Lyne (SSC/SPC)</dc:creator>
  <cp:keywords/>
  <dc:description/>
  <cp:lastModifiedBy>Bojorquez, Ada (she/her, elle)</cp:lastModifiedBy>
  <cp:revision/>
  <dcterms:created xsi:type="dcterms:W3CDTF">2025-11-04T01:07:39Z</dcterms:created>
  <dcterms:modified xsi:type="dcterms:W3CDTF">2026-03-13T18:11:21Z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0x010100C3C39440C1EC7344BBFF9CD88B6D4C67</vt:lpwstr>
  </property>
  <property fmtid="{D5CDD505-2E9C-101B-9397-08002B2CF9AE}" pid="3" name="MediaServiceImageTags">
    <vt:lpwstr/>
  </property>
  <property fmtid="{D5CDD505-2E9C-101B-9397-08002B2CF9AE}" pid="4" name="MSIP_Label_3d0ca00b-3f0e-465a-aac7-1a6a22fcea40_Enabled">
    <vt:lpwstr>true</vt:lpwstr>
  </property>
  <property fmtid="{D5CDD505-2E9C-101B-9397-08002B2CF9AE}" pid="5" name="MSIP_Label_3d0ca00b-3f0e-465a-aac7-1a6a22fcea40_SetDate">
    <vt:lpwstr>2025-12-11T13:36:39Z</vt:lpwstr>
  </property>
  <property fmtid="{D5CDD505-2E9C-101B-9397-08002B2CF9AE}" pid="6" name="MSIP_Label_3d0ca00b-3f0e-465a-aac7-1a6a22fcea40_Method">
    <vt:lpwstr>Privileged</vt:lpwstr>
  </property>
  <property fmtid="{D5CDD505-2E9C-101B-9397-08002B2CF9AE}" pid="7" name="MSIP_Label_3d0ca00b-3f0e-465a-aac7-1a6a22fcea40_Name">
    <vt:lpwstr>3d0ca00b-3f0e-465a-aac7-1a6a22fcea40</vt:lpwstr>
  </property>
  <property fmtid="{D5CDD505-2E9C-101B-9397-08002B2CF9AE}" pid="8" name="MSIP_Label_3d0ca00b-3f0e-465a-aac7-1a6a22fcea40_SiteId">
    <vt:lpwstr>6397df10-4595-4047-9c4f-03311282152b</vt:lpwstr>
  </property>
  <property fmtid="{D5CDD505-2E9C-101B-9397-08002B2CF9AE}" pid="9" name="MSIP_Label_3d0ca00b-3f0e-465a-aac7-1a6a22fcea40_ActionId">
    <vt:lpwstr>dc3e226f-84a1-42f2-a99b-b9f3a7d553c3</vt:lpwstr>
  </property>
  <property fmtid="{D5CDD505-2E9C-101B-9397-08002B2CF9AE}" pid="10" name="MSIP_Label_3d0ca00b-3f0e-465a-aac7-1a6a22fcea40_ContentBits">
    <vt:lpwstr>1</vt:lpwstr>
  </property>
  <property fmtid="{D5CDD505-2E9C-101B-9397-08002B2CF9AE}" pid="11" name="MSIP_Label_3d0ca00b-3f0e-465a-aac7-1a6a22fcea40_Tag">
    <vt:lpwstr>10, 0, 1, 1</vt:lpwstr>
  </property>
  <property fmtid="{D5CDD505-2E9C-101B-9397-08002B2CF9AE}" pid="12" name="MSIP_Label_97644cff-8a21-43df-b7a7-c25f6d2244f2_Enabled">
    <vt:lpwstr>true</vt:lpwstr>
  </property>
  <property fmtid="{D5CDD505-2E9C-101B-9397-08002B2CF9AE}" pid="13" name="MSIP_Label_97644cff-8a21-43df-b7a7-c25f6d2244f2_SetDate">
    <vt:lpwstr>2025-12-12T20:29:31Z</vt:lpwstr>
  </property>
  <property fmtid="{D5CDD505-2E9C-101B-9397-08002B2CF9AE}" pid="14" name="MSIP_Label_97644cff-8a21-43df-b7a7-c25f6d2244f2_Method">
    <vt:lpwstr>Privileged</vt:lpwstr>
  </property>
  <property fmtid="{D5CDD505-2E9C-101B-9397-08002B2CF9AE}" pid="15" name="MSIP_Label_97644cff-8a21-43df-b7a7-c25f6d2244f2_Name">
    <vt:lpwstr>Protected B</vt:lpwstr>
  </property>
  <property fmtid="{D5CDD505-2E9C-101B-9397-08002B2CF9AE}" pid="16" name="MSIP_Label_97644cff-8a21-43df-b7a7-c25f6d2244f2_SiteId">
    <vt:lpwstr>d05bc194-94bf-4ad6-ae2e-1db0f2e38f5e</vt:lpwstr>
  </property>
  <property fmtid="{D5CDD505-2E9C-101B-9397-08002B2CF9AE}" pid="17" name="MSIP_Label_97644cff-8a21-43df-b7a7-c25f6d2244f2_ActionId">
    <vt:lpwstr>ca0bdff0-b50c-4b76-a2cf-25ac27d9736c</vt:lpwstr>
  </property>
  <property fmtid="{D5CDD505-2E9C-101B-9397-08002B2CF9AE}" pid="18" name="MSIP_Label_97644cff-8a21-43df-b7a7-c25f6d2244f2_ContentBits">
    <vt:lpwstr>1</vt:lpwstr>
  </property>
  <property fmtid="{D5CDD505-2E9C-101B-9397-08002B2CF9AE}" pid="19" name="MSIP_Label_97644cff-8a21-43df-b7a7-c25f6d2244f2_Tag">
    <vt:lpwstr>10, 0, 1, 1</vt:lpwstr>
  </property>
</Properties>
</file>